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firstSheet="1" activeTab="1"/>
  </bookViews>
  <sheets>
    <sheet name="informacje ogólne" sheetId="1" r:id="rId1"/>
    <sheet name="budynki" sheetId="2" r:id="rId2"/>
    <sheet name="elektronika " sheetId="3" r:id="rId3"/>
    <sheet name="szkody" sheetId="4" r:id="rId4"/>
    <sheet name="środki trwałe" sheetId="5" r:id="rId5"/>
    <sheet name="maszyny" sheetId="6" r:id="rId6"/>
    <sheet name="maszyny drogowe" sheetId="7" r:id="rId7"/>
    <sheet name="lokalizacje" sheetId="8" r:id="rId8"/>
  </sheets>
  <definedNames>
    <definedName name="_xlnm.Print_Area" localSheetId="1">'budynki'!$A$1:$W$173</definedName>
    <definedName name="_xlnm.Print_Area" localSheetId="2">'elektronika '!$A$1:$D$1297</definedName>
  </definedNames>
  <calcPr fullCalcOnLoad="1"/>
</workbook>
</file>

<file path=xl/sharedStrings.xml><?xml version="1.0" encoding="utf-8"?>
<sst xmlns="http://schemas.openxmlformats.org/spreadsheetml/2006/main" count="4101" uniqueCount="1475">
  <si>
    <t>RAZEM</t>
  </si>
  <si>
    <t>Informacje o szkodach w ostatnich 3 latach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</si>
  <si>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</si>
  <si>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</si>
  <si>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</si>
  <si>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</si>
  <si>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</si>
  <si>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</si>
  <si>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</si>
  <si>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</si>
  <si>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NIP</t>
  </si>
  <si>
    <t>REGON</t>
  </si>
  <si>
    <t>Liczba pracowników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</si>
  <si>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</si>
  <si>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</si>
  <si>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</si>
  <si>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</si>
  <si>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</si>
  <si>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</si>
  <si>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</si>
  <si>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</si>
  <si>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</si>
  <si>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</si>
  <si>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</si>
  <si>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</si>
  <si>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</si>
  <si>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</si>
  <si>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</si>
  <si>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</si>
  <si>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</si>
  <si>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Producent</t>
  </si>
  <si>
    <t>Suma ubezpieczenia</t>
  </si>
  <si>
    <t>Czy maszyna (urządzenie) jest eksploatowana pod ziemią? (TAK/NIE)</t>
  </si>
  <si>
    <t>Miejsce ubezpieczenia (adres)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</si>
  <si>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</si>
  <si>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</si>
  <si>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</si>
  <si>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</si>
  <si>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</si>
  <si>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</si>
  <si>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</si>
  <si>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</si>
  <si>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</si>
  <si>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</si>
  <si>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</si>
  <si>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</si>
  <si>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</si>
  <si>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</si>
  <si>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</si>
  <si>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</si>
  <si>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</si>
  <si>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</si>
  <si>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</si>
  <si>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</si>
  <si>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</si>
  <si>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</si>
  <si>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</si>
  <si>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</si>
  <si>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Elementy mające wpływ na ocenę ryzyka</t>
  </si>
  <si>
    <t xml:space="preserve">Czy w konstrukcji budynków występuje płyta warstwowa? </t>
  </si>
  <si>
    <t>Czy od 1997 r. wystąpiło w jednostce ryzyko powodzi?</t>
  </si>
  <si>
    <t>powierzchnia użytkowa (w m²)</t>
  </si>
  <si>
    <t>instalacja elektryczna</t>
  </si>
  <si>
    <t>sieć wodno-kanalizacyjna oraz centralnego ogrzewania</t>
  </si>
  <si>
    <t xml:space="preserve">zabezpieczenia
(znane zabiezpieczenia p-poż i przeciw kradzieżowe)  </t>
  </si>
  <si>
    <t>Adres</t>
  </si>
  <si>
    <t>Starostwo Powiatowe</t>
  </si>
  <si>
    <t>ul. Jana III Sobieskiego 5, 14-100 Ostróda</t>
  </si>
  <si>
    <t>741-17-69-645</t>
  </si>
  <si>
    <t>8411Z</t>
  </si>
  <si>
    <t>działalność samorządowa</t>
  </si>
  <si>
    <t>Zarząd Dróg Powiatowych</t>
  </si>
  <si>
    <t xml:space="preserve"> ul. Grunwaldzka 62A, 14-100 Ostróda</t>
  </si>
  <si>
    <t>741-17-72-021</t>
  </si>
  <si>
    <t>5221Z</t>
  </si>
  <si>
    <t>Zarządzanie i utrzymanie dróg powiatowych</t>
  </si>
  <si>
    <t>I Liceum Ogólnokształcące</t>
  </si>
  <si>
    <t>ul.Drwęcka 2, 14 - 100 Ostróda</t>
  </si>
  <si>
    <t>741-10-68-026</t>
  </si>
  <si>
    <t>000716649</t>
  </si>
  <si>
    <t>8531B</t>
  </si>
  <si>
    <t>oświatowa</t>
  </si>
  <si>
    <t>Zespół Szkół Licealnych w Morągu</t>
  </si>
  <si>
    <t>ul. 11 Listopada 7, 14-300 Morąg</t>
  </si>
  <si>
    <t>741-14-87-119</t>
  </si>
  <si>
    <t>511323236</t>
  </si>
  <si>
    <t>8560Z</t>
  </si>
  <si>
    <t>Zespół Szkół Zawodowych im. Petofi</t>
  </si>
  <si>
    <t>ul. Sportowa 1, 14-100 Ostróda</t>
  </si>
  <si>
    <t>741-10-05-362</t>
  </si>
  <si>
    <t>000333285</t>
  </si>
  <si>
    <t>Zespół Szkół Zawodowych im. S. Staszica i Centrum Kształcenia Ustawicznego</t>
  </si>
  <si>
    <t>ul. Kardynała Stefana Wyszyńskiego 2, 14 - 100 Ostróda</t>
  </si>
  <si>
    <t>741-10-68-078</t>
  </si>
  <si>
    <t>000190029</t>
  </si>
  <si>
    <t>Zespół Szkół Rolniczych</t>
  </si>
  <si>
    <t>ul. Czarnieckiego 69, 14-100 Ostróda</t>
  </si>
  <si>
    <t>741-10-67-831</t>
  </si>
  <si>
    <t>000705410</t>
  </si>
  <si>
    <t>działalność wspierająca edukację</t>
  </si>
  <si>
    <t xml:space="preserve">Zespół Szkół Zawodowych i Ogólnokształcących i Poradni Psychologiczno-Pedagogicznej </t>
  </si>
  <si>
    <t>ul. Kujawska 1, 14-300 Morąg</t>
  </si>
  <si>
    <t>741-14-43-062</t>
  </si>
  <si>
    <t>511340720</t>
  </si>
  <si>
    <t>8532B</t>
  </si>
  <si>
    <t>oświatowa i działalność wspomagająca edukację</t>
  </si>
  <si>
    <t>Dom dla Dzieci i Młodzieży Promyk</t>
  </si>
  <si>
    <t>ul. Żeromskiego 19, 14-300 Morąg</t>
  </si>
  <si>
    <t>741-205-56-23</t>
  </si>
  <si>
    <t>280016231-00023</t>
  </si>
  <si>
    <t>8970Z</t>
  </si>
  <si>
    <t>Świetlica Terapeutyczna</t>
  </si>
  <si>
    <t>741-18-78-216</t>
  </si>
  <si>
    <t>510997837</t>
  </si>
  <si>
    <t>8899Z</t>
  </si>
  <si>
    <t xml:space="preserve">pozostała pomoc społeczna bez zakwaterowania, gdzie indziej nie sklasyfikowana </t>
  </si>
  <si>
    <t>Dom Pomocy Społecznej „Michała Archanioła” w Szyldaku</t>
  </si>
  <si>
    <t>ul. Gdańska 14, 14-106 Szyldak</t>
  </si>
  <si>
    <t>741-20-77-145</t>
  </si>
  <si>
    <t>015610149-00036</t>
  </si>
  <si>
    <t>8720Z</t>
  </si>
  <si>
    <t>Opieka nad osobami przewlekle psychicznie chorymi</t>
  </si>
  <si>
    <t>Powiatowe Centrum Pomocy Rodzinie</t>
  </si>
  <si>
    <t>741-17-73-954</t>
  </si>
  <si>
    <t xml:space="preserve"> 510827093</t>
  </si>
  <si>
    <t>opieka społeczna bez zakwaterowania</t>
  </si>
  <si>
    <t>Powiatowy Urząd Pracy</t>
  </si>
  <si>
    <t>741-18-21-179</t>
  </si>
  <si>
    <t>510930135</t>
  </si>
  <si>
    <t>8413Z</t>
  </si>
  <si>
    <t>administracja samorządowa</t>
  </si>
  <si>
    <t>Zespół Placówek Szkolno - Wychowawczo - Rewalidacyjnych w Ostródzie</t>
  </si>
  <si>
    <t>ul. Grunwaldzka 14; 14-100 Ostróda</t>
  </si>
  <si>
    <t>741-21-26-501</t>
  </si>
  <si>
    <t>281529719</t>
  </si>
  <si>
    <t>działalność wspomagająca edukację</t>
  </si>
  <si>
    <t>Specjalny Ośrodek Szkolno-Wychowawczy w Szymanowie</t>
  </si>
  <si>
    <t>Szymanowo 2, 14-300 Morąg</t>
  </si>
  <si>
    <t>741-16-53-888</t>
  </si>
  <si>
    <t>000239770</t>
  </si>
  <si>
    <t>8790Z</t>
  </si>
  <si>
    <t>Placówka oświatowa</t>
  </si>
  <si>
    <t>Zespół Placówek Pedagogicznych w Ostródzie - Poradnia Psychologiczno-Pedagogiczna</t>
  </si>
  <si>
    <t>ul. Sportowa 1,  14-100 Ostróda</t>
  </si>
  <si>
    <t>741-212-95-63</t>
  </si>
  <si>
    <t>Zespół Placówek Pedagogicznych w Ostródzie - Powiatowa Biblioteka Pedagogiczna</t>
  </si>
  <si>
    <t xml:space="preserve">9101A </t>
  </si>
  <si>
    <t>Działalność bibliotek</t>
  </si>
  <si>
    <t>Specjalny Ośrodek Szkolno-Wychowawczy w Miłakowie</t>
  </si>
  <si>
    <t>ul. Olsztyńska 9a, 14-310 Miłakowo</t>
  </si>
  <si>
    <t>741-14-43-056</t>
  </si>
  <si>
    <t>511343167</t>
  </si>
  <si>
    <t>jednostka budżetowa</t>
  </si>
  <si>
    <t>Dom dla Dzieci im. Sybiraków w Szymonowie</t>
  </si>
  <si>
    <t>Szymonowo 14, 14-330 Małdyty</t>
  </si>
  <si>
    <t>741-18-73-029</t>
  </si>
  <si>
    <t>511343351</t>
  </si>
  <si>
    <t>9499Z</t>
  </si>
  <si>
    <t>placówka opiekuńczo-wychowawcza</t>
  </si>
  <si>
    <t>Powiatowy Inspektorat Nadzoru Budowlanego</t>
  </si>
  <si>
    <t>741-18-21-162</t>
  </si>
  <si>
    <t>510847300</t>
  </si>
  <si>
    <t>-</t>
  </si>
  <si>
    <t>Powiatowa Biblioteka Publiczna</t>
  </si>
  <si>
    <t>ul. Drwęcka 2, 14 - 100 Ostróda</t>
  </si>
  <si>
    <t>741-212-54-18</t>
  </si>
  <si>
    <t>281462263</t>
  </si>
  <si>
    <t>9101A</t>
  </si>
  <si>
    <t>działalność kulturalno - oświatowa</t>
  </si>
  <si>
    <t>kierowanie w zakresie efektywności gospodarowania</t>
  </si>
  <si>
    <t>Tabela nr 1 - Informacje ogólne do oceny ryzyka w Powiecie Ostródzkim</t>
  </si>
  <si>
    <t>Tabela nr 2 - Wykaz budynków i budowli w Powiecie Ostródzkim</t>
  </si>
  <si>
    <t>Tabela nr 3 - Wykaz sprzętu elektronicznego w Powiecie Ostródzkim</t>
  </si>
  <si>
    <t>WYKAZ LOKALIZACJI, W KTÓRYCH PROWADZONA JEST DZIAŁALNOŚĆ ORAZ LOKALIZACJI, GDZIE ZNAJDUJE SIĘ MIENIE NALEŻĄCE DO JEDNOSTEK POWIATU OSTRÓDZKIEGO (nie wykazane w załączniku nr 1 - poniższy wykaz nie musi być pełnym wykazem lokalizacji)</t>
  </si>
  <si>
    <t>1. Starostwo Powiatowe</t>
  </si>
  <si>
    <t>Budynek biurowy</t>
  </si>
  <si>
    <t>administracja</t>
  </si>
  <si>
    <t>tak</t>
  </si>
  <si>
    <t>1918r.</t>
  </si>
  <si>
    <t>KB</t>
  </si>
  <si>
    <t>dozór fizyczny i monitoring</t>
  </si>
  <si>
    <t>Ostróda, ul. Sobieskiego 5</t>
  </si>
  <si>
    <t>Budynek biurowy CUP</t>
  </si>
  <si>
    <t>Ostróda, ul. Sobieskiego 9</t>
  </si>
  <si>
    <t>lokal nr 1 - ul. Racławicka 7</t>
  </si>
  <si>
    <t>mieszkalny</t>
  </si>
  <si>
    <t>O</t>
  </si>
  <si>
    <t>Racławicka 7</t>
  </si>
  <si>
    <t>lokal nr 10 - ul. Racławicka 7</t>
  </si>
  <si>
    <t>lokal nr 16 - ul. Racławicka 7</t>
  </si>
  <si>
    <t>lokal nr 18 - ul. Racławicka 7</t>
  </si>
  <si>
    <t>lokal nr 3 - ul. Kopernika 27</t>
  </si>
  <si>
    <t>Kopernika 27</t>
  </si>
  <si>
    <t>lokal nr 1 - ul. Pieniężnego 9</t>
  </si>
  <si>
    <t xml:space="preserve"> ul. Pieniężnego 9</t>
  </si>
  <si>
    <t>Szymonowo lokal nr 1</t>
  </si>
  <si>
    <t>Szymonowo</t>
  </si>
  <si>
    <t>Szymonowo lokal nr 4</t>
  </si>
  <si>
    <t>Szymonowo 1 lokal</t>
  </si>
  <si>
    <t>Morąg lokal nr 1</t>
  </si>
  <si>
    <t>ul Żeromskiego 19</t>
  </si>
  <si>
    <t>Morąg lokal nr 2</t>
  </si>
  <si>
    <t>Morąg lokal nr 3</t>
  </si>
  <si>
    <t>Morąg lokal nr 4</t>
  </si>
  <si>
    <t>Budynek przychodni</t>
  </si>
  <si>
    <t>Ostróda, ul. Kościuszki 2</t>
  </si>
  <si>
    <t>Budynek Gospodarczy</t>
  </si>
  <si>
    <t>nie</t>
  </si>
  <si>
    <t>Gm. Ostróda, ob. Ornowo, dz. 161/5</t>
  </si>
  <si>
    <t>Mieszkalny wielorodzinny</t>
  </si>
  <si>
    <t>mieszkalny, gospodarczy</t>
  </si>
  <si>
    <t>90000,00 zł (3x30 000 zł)</t>
  </si>
  <si>
    <t>Gm. Ostróda, ob. Samborowo, udz. 330/1000 w dz. 675 (Zabłocie 2/1, Zabłocie 2/2, Zabłocie 2/4)</t>
  </si>
  <si>
    <t>Mieszkalny i gospodarczy</t>
  </si>
  <si>
    <t>210000,00 zł (180 000 zł i 30 000 zł)</t>
  </si>
  <si>
    <t>Gm. Ostróda, ob. Durąg, udz. 41/100 w dz. 101/1</t>
  </si>
  <si>
    <t>Handlowo magazynowy</t>
  </si>
  <si>
    <t>handlowo-usługowo-magazynowy</t>
  </si>
  <si>
    <t>M. Miłomłyn , ob. Nr 1, dz. Nr  280</t>
  </si>
  <si>
    <t>Budynek mieszkalny, produkcyjno-usługowy</t>
  </si>
  <si>
    <t xml:space="preserve">Gm. Miłomłyn, dz. Nr 390 </t>
  </si>
  <si>
    <t>Budynek mieszkalny wielorodzinny</t>
  </si>
  <si>
    <t>mieszkalny(lok. 34m2)</t>
  </si>
  <si>
    <t>Miasto Ostróda, ul. 21 stycznia, dz. 185/18</t>
  </si>
  <si>
    <t>Budynek gospodarczy</t>
  </si>
  <si>
    <t>gospodarczy (33,99m2)</t>
  </si>
  <si>
    <t>Bożecin, Gm . Morąg, Dz. 60/4</t>
  </si>
  <si>
    <t>Mieszkalny jednorodzinny</t>
  </si>
  <si>
    <t>lokal mieszkalny (75,27m2)</t>
  </si>
  <si>
    <t>Bożecin 14, Gm . Morąg, Dz. 60/4</t>
  </si>
  <si>
    <t>budynek murowany - dawna szkoła</t>
  </si>
  <si>
    <t>budynek niemieszkalny</t>
  </si>
  <si>
    <t>nieruchomość ogrodzona budynek zamknięty</t>
  </si>
  <si>
    <t>Faltyjanki 7 14-140 Miłomłyn</t>
  </si>
  <si>
    <t>pawilon konferencyjno-szkoleniowy</t>
  </si>
  <si>
    <t>1990</t>
  </si>
  <si>
    <t>budynek magazynowo gospodarczy</t>
  </si>
  <si>
    <t>1968</t>
  </si>
  <si>
    <t>budynek węzła sanitarnego</t>
  </si>
  <si>
    <t>budynek gospodarczy - stodoła</t>
  </si>
  <si>
    <t>1912</t>
  </si>
  <si>
    <t>Budynek główny penitencjarny</t>
  </si>
  <si>
    <t>Dawny budynek aresztu śledczego</t>
  </si>
  <si>
    <t>Miasto Ostróda, ul. Olsztyńska 3, obręb nr 4,(działki nr 3, nr 5, nr 10/19</t>
  </si>
  <si>
    <t>Wartownia+ sala widzeń</t>
  </si>
  <si>
    <t>Punkt dowodzenia, świetlica</t>
  </si>
  <si>
    <t>Magazyn gospodarczy + warsztaty</t>
  </si>
  <si>
    <t>Magazyn, warsztaty remiza</t>
  </si>
  <si>
    <t>Piwnica, magazyn</t>
  </si>
  <si>
    <t>magazyn</t>
  </si>
  <si>
    <t>szatnia</t>
  </si>
  <si>
    <t>Budynek administracyjny</t>
  </si>
  <si>
    <t>garaż</t>
  </si>
  <si>
    <t>1999, 1974</t>
  </si>
  <si>
    <t xml:space="preserve">agregatorownia </t>
  </si>
  <si>
    <t>agregatorownia magazyn, kotłownia gazowa</t>
  </si>
  <si>
    <t>Boks garażowy</t>
  </si>
  <si>
    <t xml:space="preserve">nie </t>
  </si>
  <si>
    <t>Boks magazynowy</t>
  </si>
  <si>
    <t>dla rolnictwa</t>
  </si>
  <si>
    <t>GM.Ostróda Ornowo Dz. Nr 165/3 pow. 0,82 ha</t>
  </si>
  <si>
    <t>budynek stodoły</t>
  </si>
  <si>
    <t>Budynek mieszkalny jednorodzinny</t>
  </si>
  <si>
    <t>Kruszewnia, Morąg Dz. 70 (udział 56/100 SP)</t>
  </si>
  <si>
    <t xml:space="preserve">gospodarczy  </t>
  </si>
  <si>
    <t>gospodarczy</t>
  </si>
  <si>
    <t>CEGŁA CERAMICZNA PEŁNA</t>
  </si>
  <si>
    <t>CERAMICZNE WSPARTE NA PODCIĄGACH</t>
  </si>
  <si>
    <t>DREWNIANA</t>
  </si>
  <si>
    <t>BARDZO DOBRA</t>
  </si>
  <si>
    <t>BRAK</t>
  </si>
  <si>
    <t>Tak</t>
  </si>
  <si>
    <t>TAK</t>
  </si>
  <si>
    <t>KLEINA</t>
  </si>
  <si>
    <t>NIE</t>
  </si>
  <si>
    <t>Materiał ścienny, zew. Cegła czerwona</t>
  </si>
  <si>
    <t>stop ceglany</t>
  </si>
  <si>
    <t>dach dwuspadowy, kryty dachówką</t>
  </si>
  <si>
    <t>dobry</t>
  </si>
  <si>
    <t>nie dotyczy</t>
  </si>
  <si>
    <t>dostateczny</t>
  </si>
  <si>
    <t>cegła</t>
  </si>
  <si>
    <t>betonowy</t>
  </si>
  <si>
    <t>dach płaski, kryty papą</t>
  </si>
  <si>
    <t>277 mieszkalny
302 niemieszkalny</t>
  </si>
  <si>
    <t>dach dwuspadowy, kryty blachodachówką i eternitem</t>
  </si>
  <si>
    <t>bardzo dobry</t>
  </si>
  <si>
    <t>Mieszkalny 71,9+G. 71,916 +51,79
Piwnica 6,21
gospodarczy 15,35</t>
  </si>
  <si>
    <t>cegła czerwona</t>
  </si>
  <si>
    <t>zły</t>
  </si>
  <si>
    <t>dach dwuspadowy, kryty blachodachówką</t>
  </si>
  <si>
    <t>284 mieszkalny
1425 gospodarczy</t>
  </si>
  <si>
    <t>tak (15,15m2)</t>
  </si>
  <si>
    <t>murowany</t>
  </si>
  <si>
    <t>drewniane</t>
  </si>
  <si>
    <t>dachówka ceramiczna</t>
  </si>
  <si>
    <t>nieczynna</t>
  </si>
  <si>
    <t>nieczynne</t>
  </si>
  <si>
    <t>drewniana</t>
  </si>
  <si>
    <t>brak</t>
  </si>
  <si>
    <t>tak - częściowo</t>
  </si>
  <si>
    <t>betonowe</t>
  </si>
  <si>
    <t>blachodachówka</t>
  </si>
  <si>
    <t>dachówka bitumiczna</t>
  </si>
  <si>
    <t>murowano-drewniany</t>
  </si>
  <si>
    <t>Cegła ceramiczna</t>
  </si>
  <si>
    <t>Drewniane i żelbetowe</t>
  </si>
  <si>
    <t>Drewniany, papa, blacha falista</t>
  </si>
  <si>
    <t>Cegła ceramiczna pełna</t>
  </si>
  <si>
    <t>żelbetowy</t>
  </si>
  <si>
    <t>Płyta korytkowa, papa</t>
  </si>
  <si>
    <t>Nie dotyczy</t>
  </si>
  <si>
    <t>Blacha falista</t>
  </si>
  <si>
    <t>Brak danych</t>
  </si>
  <si>
    <t>Pustak szczelinowy</t>
  </si>
  <si>
    <t>Stropodach, papa</t>
  </si>
  <si>
    <t>Cegła wapienno -piaskowa</t>
  </si>
  <si>
    <t>DZ-3</t>
  </si>
  <si>
    <t>Drewniany, papa</t>
  </si>
  <si>
    <t>Cegła pełna</t>
  </si>
  <si>
    <t>Belki drewniane i strop żelbetowy</t>
  </si>
  <si>
    <t>24,55/21,82</t>
  </si>
  <si>
    <t>Cegła wapienno-piaskowa</t>
  </si>
  <si>
    <t>żelbetowe</t>
  </si>
  <si>
    <t>Płyty korytkowe, papa termozgrz.</t>
  </si>
  <si>
    <t>Belki drewniane, deski</t>
  </si>
  <si>
    <t>Deski, papa</t>
  </si>
  <si>
    <t xml:space="preserve">Murowane z materiałów ceramicznych </t>
  </si>
  <si>
    <t>I Płyta kleina, II drewn. Belkowa</t>
  </si>
  <si>
    <t xml:space="preserve">papa na kleiku </t>
  </si>
  <si>
    <t>Żelbetowy</t>
  </si>
  <si>
    <t>Dach dwuspadowy kryty</t>
  </si>
  <si>
    <t>parterowy w 20% z użytkowym poddaszem</t>
  </si>
  <si>
    <t>cegła, deski</t>
  </si>
  <si>
    <t>Dach drewniany, kryty papą</t>
  </si>
  <si>
    <t>drewniany</t>
  </si>
  <si>
    <t>Dach dwuspadowy, dachówka</t>
  </si>
  <si>
    <t xml:space="preserve">zły </t>
  </si>
  <si>
    <t xml:space="preserve">nieczynna </t>
  </si>
  <si>
    <t>Dach jednospadowy, dachówka</t>
  </si>
  <si>
    <t>Zestaw komputerowy</t>
  </si>
  <si>
    <t>Switch U1</t>
  </si>
  <si>
    <t>Switch U2</t>
  </si>
  <si>
    <t>Switch U3</t>
  </si>
  <si>
    <t>Switch U4</t>
  </si>
  <si>
    <t>Router klasy UTM</t>
  </si>
  <si>
    <t>Sprzęt komputerowy - przełącznik KVM z konsolą LCD</t>
  </si>
  <si>
    <t>Serwer</t>
  </si>
  <si>
    <t>Serwer NAS</t>
  </si>
  <si>
    <t>Serwer plików QNAP TS-431</t>
  </si>
  <si>
    <t>Komputer - jednostka centralna</t>
  </si>
  <si>
    <t>Komputer - jednostka centralna Dell Opti Plex OFICE</t>
  </si>
  <si>
    <t>Komputer LENOVO</t>
  </si>
  <si>
    <t>Komputer jednostka Dell Opti Plex 988</t>
  </si>
  <si>
    <t>Komputer jednostka Dell Opti Plex 989</t>
  </si>
  <si>
    <t>Komputer jednostka Dell Opti Plex 990</t>
  </si>
  <si>
    <t>drukarka COMPUPRINT SP40 plus</t>
  </si>
  <si>
    <t>Telewizor Samsung82"</t>
  </si>
  <si>
    <t>Drukarka etykiet</t>
  </si>
  <si>
    <t>Kserokopiarka Ecosys M4125idn</t>
  </si>
  <si>
    <t>Komputer Dell Vostro</t>
  </si>
  <si>
    <t>Monitor BenQ GW2283</t>
  </si>
  <si>
    <t xml:space="preserve">Notebook </t>
  </si>
  <si>
    <t>Laptop</t>
  </si>
  <si>
    <t>Terminal danych</t>
  </si>
  <si>
    <t>Projektor</t>
  </si>
  <si>
    <t>Drukarka HP LJ</t>
  </si>
  <si>
    <t>Klimatyzator</t>
  </si>
  <si>
    <t>Drukarka HP M552DN</t>
  </si>
  <si>
    <t>Drukarka Kyocera FS-1061</t>
  </si>
  <si>
    <t>Drukarka HP 7740</t>
  </si>
  <si>
    <t>Drukarka HP M426dw</t>
  </si>
  <si>
    <t>2. Zarząd Dróg Powiatowych</t>
  </si>
  <si>
    <t>Budynek warsztatowy</t>
  </si>
  <si>
    <t>warsztat</t>
  </si>
  <si>
    <t>1950r.</t>
  </si>
  <si>
    <t xml:space="preserve">O </t>
  </si>
  <si>
    <t>p.poż.:gaśnice, przeciwkradzieżowe: bez krat w oknach, po jednych drzwiach na kłódkę do każdego pomieszczenia, monitoring całodobowy agencji ochrony wewnątrz budynku, sygnalizacja dźwiękowa (na 4 pomieszczenia, na 2 pom.monitoring)</t>
  </si>
  <si>
    <t>Morąg ul. 3 Maja 11</t>
  </si>
  <si>
    <t>Magazyn znaków</t>
  </si>
  <si>
    <t>1978r.</t>
  </si>
  <si>
    <t>p.poż.:bez gaśnic, przeciwkradzieżowe: bez krat na oknach, jedne drzwi na kłódkę, bez monitoringu.</t>
  </si>
  <si>
    <t>Budynek magazynowy</t>
  </si>
  <si>
    <t>1987r.</t>
  </si>
  <si>
    <t>p.poż.: bez gaśnic, przeciwkradzieżowe: bez okien, jedne drzwi na kłódkę, bez monitoringu, drzwi blaszane.</t>
  </si>
  <si>
    <t>pomieszczenie biurowe</t>
  </si>
  <si>
    <t>biuro</t>
  </si>
  <si>
    <t>p.poż.: gaśnica, przeciwkradzieżowe: bez krat w oknach, jedne rdzwi do budynku, na zamek jednozapadkowy, monitoring całodobowy agencji ochrony wewnątrz budynku, sygnalizacja dzwiękowa, drzwi drewniane.</t>
  </si>
  <si>
    <t>Budynek na sprzęt</t>
  </si>
  <si>
    <t>p.poż.: gaśnica, agregat śniegowy, przeciwkradzieżowe: kraty w oknach, po jednych drzwiach do każdego pomieszczenia na kłódkę, monitoring całodobowy agencji ochrony wewnatrz budynku, sygnalizacja dźwiękowa (na 5 pomieszczeń, na 1 pom. Monitoring), drzwi blaszane.</t>
  </si>
  <si>
    <t>Ustęp naziemny</t>
  </si>
  <si>
    <t>magazynek</t>
  </si>
  <si>
    <t>1970r.</t>
  </si>
  <si>
    <t>p.poż.: bez gaśnic, przeciwkradzieżowe: bez krat w oknach, bez monitoringu, po jednych drzwiach na zamek jednozapadkowy, drzwi drewniane.</t>
  </si>
  <si>
    <t>Kanał burzowy</t>
  </si>
  <si>
    <t>pomieszczenie socjalne</t>
  </si>
  <si>
    <t>p.poż.gaśnica, bez krat nw oknach, jedne drzwi do pomieszczenia, zamykane na zamek zapadkowy, monitorowany całodobowo, drzwi plastikowe</t>
  </si>
  <si>
    <t>Morąg ul. 3-go Maja 11</t>
  </si>
  <si>
    <t>budynek biurowy</t>
  </si>
  <si>
    <t>p.poż.gasnica,monitoring całodobowy agencji ochrony wewnątrz budynku, sygnalizacja dżwiękowa</t>
  </si>
  <si>
    <t>Grunwaldzka 62A Ostróda</t>
  </si>
  <si>
    <t>budynek garażowy</t>
  </si>
  <si>
    <t>Nie</t>
  </si>
  <si>
    <t>2011r.</t>
  </si>
  <si>
    <t xml:space="preserve"> p.poż.: gaśnica, monitoring całodobowy agencji ochrony wewnatrz budynku, sygnalizacja dźwiękowa</t>
  </si>
  <si>
    <t>mury z cegły</t>
  </si>
  <si>
    <t>papa</t>
  </si>
  <si>
    <t>dobre</t>
  </si>
  <si>
    <t>bardzo dobra</t>
  </si>
  <si>
    <t xml:space="preserve"> dobra</t>
  </si>
  <si>
    <t>nie wystepuje</t>
  </si>
  <si>
    <t>z płyty żerań</t>
  </si>
  <si>
    <t>dobra</t>
  </si>
  <si>
    <t>nie występuje</t>
  </si>
  <si>
    <t>blacha falista</t>
  </si>
  <si>
    <t>żelbeton</t>
  </si>
  <si>
    <t>nie występje</t>
  </si>
  <si>
    <t xml:space="preserve">mury z cegły </t>
  </si>
  <si>
    <t>tradycyjne</t>
  </si>
  <si>
    <t>bardzo dobre</t>
  </si>
  <si>
    <t>komputer</t>
  </si>
  <si>
    <t>Drukarka</t>
  </si>
  <si>
    <t>Tablet</t>
  </si>
  <si>
    <t>1. Zarząd Dróg Powiatowych</t>
  </si>
  <si>
    <t>Wykaszarka łańcuchowa Kronos Predator 1700 M</t>
  </si>
  <si>
    <t>KRONOS</t>
  </si>
  <si>
    <t>teren Powiatu Ostródzkiego</t>
  </si>
  <si>
    <t>Posypywarka</t>
  </si>
  <si>
    <t>OZAMET</t>
  </si>
  <si>
    <t xml:space="preserve">NIE </t>
  </si>
  <si>
    <t>SZB1320XXH3X00066</t>
  </si>
  <si>
    <t>PRONAR</t>
  </si>
  <si>
    <t>SZB1320XXH3X00067</t>
  </si>
  <si>
    <t>Uniwersalne urządzenie drogowe RECYKLER</t>
  </si>
  <si>
    <t>MADRO</t>
  </si>
  <si>
    <t>Moc, wydajność, ciśnienie</t>
  </si>
  <si>
    <t>3. I Liceum Ogólnokształcące</t>
  </si>
  <si>
    <t>budynek szkolny</t>
  </si>
  <si>
    <t>budynek szkoły</t>
  </si>
  <si>
    <t>1907 r</t>
  </si>
  <si>
    <t>system przeciwopżarowy wyposażono w centralę FP5000, czujniki zadymienia znajdujące się we wszystkich pomieszczeniach szkoły; system głośnego ostrzegania i sygnalizację dźwiękowego ostrzegania o pożarze. Na terenie szkoły: 9 hydrantów i 15 gaśnic proszkowych. Budynek zabezpieczony jest w system czujek ruchu (sabotaż) połaczony radiowo z firmą ochroniarską "Skorpion". System posiada czujniki ruchu: w pomieszczenaich niskiego parteu - piwnice, wszystkie korytaże, pomieszczenia biurowe, pokój nauczycielski i pracownia informatyczna. Budynek wyposażono w monitoring z rejestratorem (17 kamer wewnętrznych);-ilość i rodzaj drzwi do budynku, rodzaj i ilość zamków :wejście główne do szkoły 2 zamki patentowe+1 zwykły ,tył budynku:1 wyjście boczne prawe - 1 zamek zwykły+ hak,wyjście boczne lewe - 1 zamek zwykły +hak,wyjście środkowe - 1 zamek patentowy, z boku budynku od strony sali gimnastycznej - 1 wyjście - 1 zamek zwykły+ 1 zamek patentowy,wyjscie od strony szatni przy sali gimnatycznej - 1 zamek patentowy.  -urządzenia alarmowe (jaką część budynku obejmują, jaki rodzaj sygnalizacji: świetlna, dźwiękowa, gdzie znajdują się sygnalizatory, czy jest powiadomienie do agencji ochrony/policji) - na korytarzach i w pomieszczeniach: sale komputerowe,ksiegowośc,sekretariat,warsztat konserwatora,główne wejściedo szkoły- przedsionek,tył  budynku - wyjście,przy sali gimnastycznej. Rodzaj sygnalizacji- przekaz radiowy do agencji ochrony.  -dozór (pracowniczy, agencji ochrony, całodobowy, część doby) 6 -20 dozór pełniony jest przez pracowników szkoły,20-6 szkoła jest uzbrajana alarmem- agencja ochrony</t>
  </si>
  <si>
    <t>Ostróda, ul. Drwęcka 2</t>
  </si>
  <si>
    <t>Boisko Orlik, zaplecze, ogrodzenie</t>
  </si>
  <si>
    <t>zajęcia sportowe</t>
  </si>
  <si>
    <t>kopleks boisk sportowych; boisko o wym. 30m/62m o nawierzchni z trawy syntetycznej; boisko wielofunkcyjne o wym 19,1m/32,1m; boisko wyposażone w sprzęt sportowy; teren w całości ogrodzony, oświetlony, ze szlakami komunikacyjnymi. Budunek zaplecza boisk. Dozór i monitoring. -dozór (pracowniczy, agencji ochrony, całodobowy, część doby) 6 -20 dozór pełniony jest przez pracowników szkoły,20-6 szkoła jest uzbrajana alarmem- agencja ochrony</t>
  </si>
  <si>
    <t>cegła pełna</t>
  </si>
  <si>
    <t>kleina dźwigary stalowe</t>
  </si>
  <si>
    <t>stromy dachówka holenderska</t>
  </si>
  <si>
    <t>3.223</t>
  </si>
  <si>
    <t>3 kondygnacje +piwnica</t>
  </si>
  <si>
    <t>płot metalowy</t>
  </si>
  <si>
    <t>segmenty kontenerowe</t>
  </si>
  <si>
    <t>płaski</t>
  </si>
  <si>
    <t>ekran projekcyjny 300x227 ścienny elektryczny</t>
  </si>
  <si>
    <t>Projektor NEC V302X</t>
  </si>
  <si>
    <t>Drukarka BROTHER HL-L8250 CDN</t>
  </si>
  <si>
    <t>Projektor BENQ MS506</t>
  </si>
  <si>
    <t>Projektor BENQ MX507</t>
  </si>
  <si>
    <t>urządzenie wielofunkcyjne BROTHER</t>
  </si>
  <si>
    <t>projektor ART. LED WIFI USB</t>
  </si>
  <si>
    <t>komputer stacjonarny INTEL i3</t>
  </si>
  <si>
    <t>4. Zespół Szkół Licealnych w Morągu</t>
  </si>
  <si>
    <t>Budynek główny szkoły</t>
  </si>
  <si>
    <t>działalność oświatowa</t>
  </si>
  <si>
    <t xml:space="preserve">gaśnice, system alarmowy, czujki z powiadomieniem do agencji ochrony, monitoring w wewnątrz budynku i na zewnatrz, kraty w oknach w sekretariacie i księgowości. </t>
  </si>
  <si>
    <t>ul. 11 Listopada 7</t>
  </si>
  <si>
    <t>Budynek Nr II</t>
  </si>
  <si>
    <t>O*</t>
  </si>
  <si>
    <t>gaśnice, system alarmowy, czujki z powiadomieniem do agencji ochrony , monitoring wewnętrzy i zewnątrzny, zabezpieczenia w oknach w pracowni komputerowej na parterze.</t>
  </si>
  <si>
    <t>Sala gimnstyczna</t>
  </si>
  <si>
    <t>gaśnice, monitoring zewnatrzny</t>
  </si>
  <si>
    <t>Garaże</t>
  </si>
  <si>
    <t>żelbetonowe i drewniane</t>
  </si>
  <si>
    <t>konstrukcja drewniana, dachówki cermiczne</t>
  </si>
  <si>
    <t>stolarka okienna bardzo dobry, stolarka drzwiowa - dostateczny</t>
  </si>
  <si>
    <t>3 nadziemne, 1 podziemna</t>
  </si>
  <si>
    <t>okienna- dostateczny, drzwiowa- bardzo dobry</t>
  </si>
  <si>
    <t>2 nadz.  1 podz.</t>
  </si>
  <si>
    <t>okienna dardzo dobry, drzwiowa, darzo dobry</t>
  </si>
  <si>
    <t>1 nadz., 1 pietro</t>
  </si>
  <si>
    <t>konstrukcja drewniana pokrycie papą termozgrzewalną</t>
  </si>
  <si>
    <t>odrzwiowa - dostateczny</t>
  </si>
  <si>
    <t>1 nadz.</t>
  </si>
  <si>
    <t>Telewizor Kruger cal 55</t>
  </si>
  <si>
    <t>Komputer stacjonarny</t>
  </si>
  <si>
    <t>Drukarka Canon PIXMA IP7250</t>
  </si>
  <si>
    <t>Zestaw glóśników Creative</t>
  </si>
  <si>
    <t>Zestaw głosników Creative</t>
  </si>
  <si>
    <t>Switch komputerowy Smart Switach GS1900-48WEB</t>
  </si>
  <si>
    <t>Drukarka laserowa  HP M12A</t>
  </si>
  <si>
    <t>Komputer stacjonarny Morele net/240 GB/10w</t>
  </si>
  <si>
    <t>Monitor AOC G2590VX</t>
  </si>
  <si>
    <t>Kasa fiskalna</t>
  </si>
  <si>
    <t>Drukarka laserowa Laser Jet</t>
  </si>
  <si>
    <t>Projektor VieSonic PA503S</t>
  </si>
  <si>
    <t>Noiszczarka OPUS</t>
  </si>
  <si>
    <t xml:space="preserve">Zestaw głsnikowy CREATIVE </t>
  </si>
  <si>
    <t xml:space="preserve">Komputer BAJTi5-9400F/8GB </t>
  </si>
  <si>
    <t>Monitor 23,6 Philips Full HD</t>
  </si>
  <si>
    <t>Komputer BAJT i3-8100/4GB</t>
  </si>
  <si>
    <t>Monitor Philips 18,5</t>
  </si>
  <si>
    <t>Monitor interaktywny Promethan Activpanel 65+komputer OPS</t>
  </si>
  <si>
    <t>Monitor inetraktywny Newline truTouch TT-6519RS</t>
  </si>
  <si>
    <t>Drukarka 3D Zortrax M200</t>
  </si>
  <si>
    <t>Dron</t>
  </si>
  <si>
    <t>Radioodtwarzacz PHILIPS AZ420 CD/MP3/USB</t>
  </si>
  <si>
    <t>Radioodtwarzacz SONY ZSP5CPB CD/USB/MP3</t>
  </si>
  <si>
    <t>Laptop LENOVO</t>
  </si>
  <si>
    <t>Laptop Dell 5570</t>
  </si>
  <si>
    <t xml:space="preserve">Laptop Dell </t>
  </si>
  <si>
    <t>Kamera Canon LEGRIA HF G26</t>
  </si>
  <si>
    <t>Aparat fotograficzny Panasonic DMC-FZ2000</t>
  </si>
  <si>
    <t>Monitoring zewnętrzny i wewnętrzny</t>
  </si>
  <si>
    <t>5. Zespół Szkół Zawodowych im. Petofi</t>
  </si>
  <si>
    <t>Szkoła oraz sala gimnastyczna</t>
  </si>
  <si>
    <t>edukacja</t>
  </si>
  <si>
    <t>gaśnice szt.8 (proszkowe), hydranty szt.6, czujki szt.35, kraty szt.2/na oknach pracowni chemii i kasy/ drzwi szt.3, zamki Gerda, Jale</t>
  </si>
  <si>
    <t>Ostróda, ul.Sportowa 1</t>
  </si>
  <si>
    <t>Internat blok A, na dachu zamontowane solary o wartości 154 853 zł</t>
  </si>
  <si>
    <t>gaśnice szt.4 (proszkowe), hydranty szt.4, drzwi szt.2, zamki Gerda,Jale, czujki szt.4</t>
  </si>
  <si>
    <t>Internat blok B</t>
  </si>
  <si>
    <t>jak wyżej</t>
  </si>
  <si>
    <t>Internat blok C</t>
  </si>
  <si>
    <t>Trafostacja</t>
  </si>
  <si>
    <t>użytkowy</t>
  </si>
  <si>
    <t>żelbet</t>
  </si>
  <si>
    <t>styropapa</t>
  </si>
  <si>
    <t>styropapa- stan bardzo dobry</t>
  </si>
  <si>
    <t>stan dobry</t>
  </si>
  <si>
    <t>stan bardzo dobry</t>
  </si>
  <si>
    <t>Monitor szt.1</t>
  </si>
  <si>
    <t>Zestawy komputerowe szt.4</t>
  </si>
  <si>
    <t>kserokopiarka TASKalfa- szt.2</t>
  </si>
  <si>
    <t>Urządzenie wielofunkcyjne szt.2</t>
  </si>
  <si>
    <t>Projektory szt.4</t>
  </si>
  <si>
    <t>Urządzenie wielofunkcyjne szt.1</t>
  </si>
  <si>
    <t>Projektor szt.1</t>
  </si>
  <si>
    <t>Tablica interaktywna szt.1</t>
  </si>
  <si>
    <t>Drukarka etykiet szt.1</t>
  </si>
  <si>
    <t>Zestawy komputerowe szt.16</t>
  </si>
  <si>
    <t>Monitory szt.16</t>
  </si>
  <si>
    <t>Kserokopiarka UTAX szt.1</t>
  </si>
  <si>
    <t>Laptopy szt.5</t>
  </si>
  <si>
    <t>Laptopy szt.2</t>
  </si>
  <si>
    <t>Projektory szt.2</t>
  </si>
  <si>
    <t>Kasa fiskalna szt.1</t>
  </si>
  <si>
    <t>Wizualizer szt.1</t>
  </si>
  <si>
    <t>Notebook szt.1</t>
  </si>
  <si>
    <t>Notebook szt.3</t>
  </si>
  <si>
    <t>6. Zespół Szkół Zawodowych im. S. Staszica i Centrum Kształcenia Ustawicznego</t>
  </si>
  <si>
    <t>Budynek szkoły</t>
  </si>
  <si>
    <t>kształcenie młodzieży</t>
  </si>
  <si>
    <t>monitoring, nadzór firmy ochroniarskiej, alarm, 12 gaśnic proszkowych GP6X, 10 hydrantów z wężem półsztywnym 25 mm</t>
  </si>
  <si>
    <t>Ostróda ul. K.S.Wyszyńskiego 2</t>
  </si>
  <si>
    <t xml:space="preserve">Budynek Pracowni Ćwiczeń Praktycznych </t>
  </si>
  <si>
    <t>kraty w niektórych oknach, żaluzje antywłamaniowe portierzy nocni, pełen zestaw gaśnic, hydrantów</t>
  </si>
  <si>
    <t>Ostróda ul. Pieniężnego 8</t>
  </si>
  <si>
    <t>Budynek wymiennikowni</t>
  </si>
  <si>
    <t>w budynku Pracowni Ćwiczeń Praktycznych</t>
  </si>
  <si>
    <t>Budynek sali gimnastycznej</t>
  </si>
  <si>
    <t>żaluzje antywłamaniowe, monitoring, nadzór firmy ochroniarskiej, alarm, 4 gaśnice proszkowe GP6X, 2 hydranty z wężem półsztywnym 25 mm</t>
  </si>
  <si>
    <t>Ostróda ul. K.S. Wyszyńskiego 2</t>
  </si>
  <si>
    <t>typu akermana, kleina</t>
  </si>
  <si>
    <t>więżba dachowa metalowa, blachodachówka</t>
  </si>
  <si>
    <t>cegła, gazobeton</t>
  </si>
  <si>
    <t>stropodach, płyty korytkowe-żerań, pokrycie papą termozgrzewalną, poliwęglan</t>
  </si>
  <si>
    <t>konstrukcja, stalowa, świetliki, poliwęglan</t>
  </si>
  <si>
    <t>złe</t>
  </si>
  <si>
    <t>dostateczna</t>
  </si>
  <si>
    <t>ok.20% stolarka nowa plastikowa, pozostała część drewniana -zła</t>
  </si>
  <si>
    <t>częściowo</t>
  </si>
  <si>
    <t>płyta</t>
  </si>
  <si>
    <t>płyta, papa termozgrzewalna</t>
  </si>
  <si>
    <t>urządzenie wielofunkcyjne Brother</t>
  </si>
  <si>
    <t>sieć router Drytek Vigor</t>
  </si>
  <si>
    <t>sieć serwer NAS 2x15</t>
  </si>
  <si>
    <t>telewizor Philips</t>
  </si>
  <si>
    <t>drukarka hp lj P1102 W</t>
  </si>
  <si>
    <t>Komputer Dell Optiplex 790</t>
  </si>
  <si>
    <t>Infrazon FOX SATURN</t>
  </si>
  <si>
    <t>Monitor Fujitsu 23"</t>
  </si>
  <si>
    <t>Komputer Dell Prect 1650 win 7</t>
  </si>
  <si>
    <t>Komputer Dell 7010 win 7</t>
  </si>
  <si>
    <t>Kserokopiarka Task Alfa</t>
  </si>
  <si>
    <t>Projektor Epson</t>
  </si>
  <si>
    <t>Zestaw komputerowy Neo szt. 10</t>
  </si>
  <si>
    <t>drukarka etykiet Citizen</t>
  </si>
  <si>
    <t>Ploter HP designjet T520</t>
  </si>
  <si>
    <t>terminal dotykowy POS NOIR</t>
  </si>
  <si>
    <t>komputer HP 800</t>
  </si>
  <si>
    <t>Komputer HP 800</t>
  </si>
  <si>
    <t>komputer Dell 9020</t>
  </si>
  <si>
    <r>
      <t>monitor dell 22</t>
    </r>
    <r>
      <rPr>
        <sz val="10"/>
        <rFont val="Czcionka tekstu podstawowego"/>
        <family val="0"/>
      </rPr>
      <t>˝</t>
    </r>
  </si>
  <si>
    <t>monitor dell 22˝</t>
  </si>
  <si>
    <t>tablet lenovo A8-50F</t>
  </si>
  <si>
    <t>tablet LENOVO</t>
  </si>
  <si>
    <t>dysk pamięci CKM Toshiba</t>
  </si>
  <si>
    <t>laptop Dell Latitude</t>
  </si>
  <si>
    <t>Laptop ASUS R500VD</t>
  </si>
  <si>
    <t>notebook Optimus</t>
  </si>
  <si>
    <t>notebook LENOVO B50</t>
  </si>
  <si>
    <t>notebook LENOVO</t>
  </si>
  <si>
    <t>Ipad Apple</t>
  </si>
  <si>
    <t>ProjektorEpson</t>
  </si>
  <si>
    <t>Notebook HP</t>
  </si>
  <si>
    <t>Notebook z oprogramowaniem biurow.</t>
  </si>
  <si>
    <t>Notebook z opr. biur. 10 szt.</t>
  </si>
  <si>
    <t>Notebook z opr. biur. .</t>
  </si>
  <si>
    <t>7. Zespół Szkół Rolniczych</t>
  </si>
  <si>
    <t>przed 1939</t>
  </si>
  <si>
    <t>Hydranty 3 szt., gaśnice proszkowe 20 szt., monitoring, agencja ochrony część doby i dni wolne od pracy</t>
  </si>
  <si>
    <t>Ostróda, ul. Czarnieckiego 69</t>
  </si>
  <si>
    <t>sala gimnastyczna i pozostałe</t>
  </si>
  <si>
    <t>lata 50-te</t>
  </si>
  <si>
    <t>Ostróda, ul. Czarnieckiego 71</t>
  </si>
  <si>
    <t>zespół warsztatowo-garażowy, na dachu zamonyowane solary o wartości 8769,10 zł</t>
  </si>
  <si>
    <t>Ostróda, ul. Czarnieckiego 52</t>
  </si>
  <si>
    <t>ceglane</t>
  </si>
  <si>
    <t>drewn/stal. Ceglane</t>
  </si>
  <si>
    <t>drewn. Dach. Ceramiczna</t>
  </si>
  <si>
    <t>żelbet-drewno papa</t>
  </si>
  <si>
    <t>stropodach/papa</t>
  </si>
  <si>
    <t>Komputer</t>
  </si>
  <si>
    <t>Zestaw komputerów DELL 16SZT.</t>
  </si>
  <si>
    <t>Monitory ASUS 16 SZT</t>
  </si>
  <si>
    <t>Monitory DELL 2SZT</t>
  </si>
  <si>
    <t>projektory 1szt NEC</t>
  </si>
  <si>
    <t>Projektor wiwitec 1szt</t>
  </si>
  <si>
    <t>Projektor NEC 1SZT</t>
  </si>
  <si>
    <t>Niszczarka</t>
  </si>
  <si>
    <t>Głośniki 15 szt</t>
  </si>
  <si>
    <t>skrzynka komputerowa</t>
  </si>
  <si>
    <t>komputery DELL 19SZT</t>
  </si>
  <si>
    <t>Monitory DELL19SZT</t>
  </si>
  <si>
    <t xml:space="preserve">router </t>
  </si>
  <si>
    <t>komputer DELL 1 szt</t>
  </si>
  <si>
    <t>swicz</t>
  </si>
  <si>
    <t>swicz 7szt</t>
  </si>
  <si>
    <t>Projektor vivitec</t>
  </si>
  <si>
    <t xml:space="preserve">projektor benq                        </t>
  </si>
  <si>
    <t>swicz szt 8</t>
  </si>
  <si>
    <t>komputer +monitor DELL</t>
  </si>
  <si>
    <t>komputery 19szt imonitory 19szt. Dell</t>
  </si>
  <si>
    <t>monitor DELL</t>
  </si>
  <si>
    <t>router</t>
  </si>
  <si>
    <t xml:space="preserve">komputer + monitor DELL </t>
  </si>
  <si>
    <t>skaner CANON</t>
  </si>
  <si>
    <t xml:space="preserve">komputery dell 3 szt. + monitory 3 szt  hilips  </t>
  </si>
  <si>
    <t>swith 1 szt</t>
  </si>
  <si>
    <t>niszczarka securio</t>
  </si>
  <si>
    <t>kserokopiarka KONICA MINOLTA</t>
  </si>
  <si>
    <t>niszczarka rexel x 2szt</t>
  </si>
  <si>
    <t>zestaw podst. z oprogramowaniem (mechatronika)</t>
  </si>
  <si>
    <t>sterowniki siemens szt. 2</t>
  </si>
  <si>
    <t>ekran projekcyjny</t>
  </si>
  <si>
    <t>projektor + ekran</t>
  </si>
  <si>
    <t>infopanel</t>
  </si>
  <si>
    <t>ekrany</t>
  </si>
  <si>
    <t>drukarka</t>
  </si>
  <si>
    <t>Notebook</t>
  </si>
  <si>
    <t>radioodtwarzacz Philips szt 3</t>
  </si>
  <si>
    <t>tablet szt 2</t>
  </si>
  <si>
    <t>notebok szt 3</t>
  </si>
  <si>
    <t>radio sam. X2 kenwood</t>
  </si>
  <si>
    <t xml:space="preserve">nawigacja sam. </t>
  </si>
  <si>
    <t>dysk segate 1 szt</t>
  </si>
  <si>
    <t>elektroniczna tablica plajer</t>
  </si>
  <si>
    <t>projektor vivitec</t>
  </si>
  <si>
    <t>pianino cyfrowe YAMAHA</t>
  </si>
  <si>
    <t>SWITCH Cisco</t>
  </si>
  <si>
    <t>dyski HDD CAVIAR</t>
  </si>
  <si>
    <t>głośniki Logitech</t>
  </si>
  <si>
    <t>notebook DELL</t>
  </si>
  <si>
    <t>wideoprojektor VIVITEC</t>
  </si>
  <si>
    <t>NOTEBOOK ASUS X 2</t>
  </si>
  <si>
    <t>zasilacz UPS EVER SINLINE 2000</t>
  </si>
  <si>
    <t>tablet</t>
  </si>
  <si>
    <t>dysk karta sieciowa</t>
  </si>
  <si>
    <t>laptop</t>
  </si>
  <si>
    <t>notebook</t>
  </si>
  <si>
    <t>projektory</t>
  </si>
  <si>
    <t>Defibrylator</t>
  </si>
  <si>
    <t>Kompresor tłokowy i pistolet</t>
  </si>
  <si>
    <t xml:space="preserve">1,5 kw, </t>
  </si>
  <si>
    <t>NUAIR</t>
  </si>
  <si>
    <t>Nagrzewnica</t>
  </si>
  <si>
    <t>B15EPB</t>
  </si>
  <si>
    <t>400V 50Hz</t>
  </si>
  <si>
    <t>MASTER</t>
  </si>
  <si>
    <t xml:space="preserve">Walizka narz. i interfeis diagnost. </t>
  </si>
  <si>
    <t>1306103R</t>
  </si>
  <si>
    <t>7-35VDC</t>
  </si>
  <si>
    <t>AXES System</t>
  </si>
  <si>
    <t>Piec konw. Parowy</t>
  </si>
  <si>
    <t>2014A0000765</t>
  </si>
  <si>
    <t>10,5 KW/400V</t>
  </si>
  <si>
    <t>UNOX</t>
  </si>
  <si>
    <t>Wyważarka , monmtażownica</t>
  </si>
  <si>
    <t>BRO13036R1 / T201307108</t>
  </si>
  <si>
    <t>220/50/2, 380W50V/3</t>
  </si>
  <si>
    <t>WHEE-Balancer</t>
  </si>
  <si>
    <t>panel fotowoltaicznyz turbiną</t>
  </si>
  <si>
    <t>ecotec et – 300sm sinus</t>
  </si>
  <si>
    <t>20 W / 300W</t>
  </si>
  <si>
    <t>ECOTEC</t>
  </si>
  <si>
    <t>system fotowoltaiczny</t>
  </si>
  <si>
    <t>12020G1509GB01936</t>
  </si>
  <si>
    <t>2200 W</t>
  </si>
  <si>
    <t>SAJ</t>
  </si>
  <si>
    <t>Pompa ciepła powietrze-powietrze 2szt</t>
  </si>
  <si>
    <t>E001264</t>
  </si>
  <si>
    <t>0,37KW</t>
  </si>
  <si>
    <t>NORFI</t>
  </si>
  <si>
    <t>wyciag spalin</t>
  </si>
  <si>
    <t>0,37 KW</t>
  </si>
  <si>
    <t>sprężarka</t>
  </si>
  <si>
    <t>sterownik z oprogramowaniem</t>
  </si>
  <si>
    <t>encon koester</t>
  </si>
  <si>
    <t>panelehmixtp 700+switch</t>
  </si>
  <si>
    <t>tester trzeźwości PRODIGY</t>
  </si>
  <si>
    <t>Kompresor FINI MK</t>
  </si>
  <si>
    <t>symulator nauki jazdy</t>
  </si>
  <si>
    <t>kosiarka spalinowa AGROPARTS</t>
  </si>
  <si>
    <t>podnośnik motocyklowy</t>
  </si>
  <si>
    <t>kurtyna powietrzna  DIMPLEX AC6N</t>
  </si>
  <si>
    <t>panel wentylacyjny</t>
  </si>
  <si>
    <t>pompa kontrolna PUSH REMS 115000</t>
  </si>
  <si>
    <t>wkretarka udarowa</t>
  </si>
  <si>
    <t>makita</t>
  </si>
  <si>
    <t>silownik wachadlowy</t>
  </si>
  <si>
    <t>festo</t>
  </si>
  <si>
    <t>pompa fotton 3 szt. Baterie słoneczne 3 szt</t>
  </si>
  <si>
    <t>solar</t>
  </si>
  <si>
    <t>młot boch</t>
  </si>
  <si>
    <t>bosch</t>
  </si>
  <si>
    <t>szlifierka makita</t>
  </si>
  <si>
    <t>projektor multimedialny</t>
  </si>
  <si>
    <t>drukarka laserowa sieciowa ze skanerem i kopiarką</t>
  </si>
  <si>
    <t>laptop 13 szt.</t>
  </si>
  <si>
    <t>Router 2szt</t>
  </si>
  <si>
    <t>monitor dotykowy 75" z OPS z zainstalowanym oprogramowaniem</t>
  </si>
  <si>
    <t>głośniki</t>
  </si>
  <si>
    <t>monitor dotykowy</t>
  </si>
  <si>
    <t>laptop 6 szt.</t>
  </si>
  <si>
    <t>laptop 5 szt.</t>
  </si>
  <si>
    <t xml:space="preserve">8. Zespół Szkół Zawodowych i Ogólnokształcących i Poradni Psychologiczno-Pedagogicznej </t>
  </si>
  <si>
    <t>Budynek szkolny</t>
  </si>
  <si>
    <t>na cele edukacyjne</t>
  </si>
  <si>
    <t>Morąg, ul. Kujawska 1</t>
  </si>
  <si>
    <t>Budynek warsztatów szkolnych</t>
  </si>
  <si>
    <t>Budynek pracowni lakierniczej</t>
  </si>
  <si>
    <t>drzwi drewniane, zamek patentowy</t>
  </si>
  <si>
    <t>Budynek internatu</t>
  </si>
  <si>
    <t>Budynek socjalno - biurowy</t>
  </si>
  <si>
    <t>Garaż 3 - boksowy</t>
  </si>
  <si>
    <t>Budynek sali sportowej</t>
  </si>
  <si>
    <t>Morag, ul. Kujawska 1</t>
  </si>
  <si>
    <t>Zewnętrzna sieć kanalizacji deszczowej</t>
  </si>
  <si>
    <t>Zewnętrzna sieć wodociągowa</t>
  </si>
  <si>
    <t>Zewnętrzna sieć kanalizacji sanitarnej</t>
  </si>
  <si>
    <t>Zewnętrzna sieć C.O.</t>
  </si>
  <si>
    <t>Przyłącze energetyczne</t>
  </si>
  <si>
    <t>Place i chodniki</t>
  </si>
  <si>
    <t>konstrukcja drewniana</t>
  </si>
  <si>
    <t>kryty dachówką</t>
  </si>
  <si>
    <t>b. dobry</t>
  </si>
  <si>
    <t>sieć W-K: do remontu;    sieć C-K: dobry</t>
  </si>
  <si>
    <t>1072,00 m2</t>
  </si>
  <si>
    <t>410,00 m2</t>
  </si>
  <si>
    <t>konstrukcja korytkowa - płyty betonowe</t>
  </si>
  <si>
    <t>210,00 m2</t>
  </si>
  <si>
    <t>murowana ceramiczna</t>
  </si>
  <si>
    <t>żelbetonowe</t>
  </si>
  <si>
    <t>2213,00 m2</t>
  </si>
  <si>
    <t>1004,00 m2</t>
  </si>
  <si>
    <t>do remontu</t>
  </si>
  <si>
    <t>50,00 m2</t>
  </si>
  <si>
    <t>bloczki gazobetonowe</t>
  </si>
  <si>
    <t>sufit podwieszany</t>
  </si>
  <si>
    <t>1523,00 m2</t>
  </si>
  <si>
    <t>cegła pełna, ceramiczna</t>
  </si>
  <si>
    <t>8. Zespół Szkół Zawodowych i Ogólnokształcących i Poradni Psychologiczno-Pedagogicznej</t>
  </si>
  <si>
    <t>Laptop DELL 7010 (5szt.x755,00)</t>
  </si>
  <si>
    <t>Laptop DELL 390SFF (10szt.x755,00)</t>
  </si>
  <si>
    <t>Laptop DELL Latitude E6510</t>
  </si>
  <si>
    <t>Laptop Lenovo IdeaPad G500S</t>
  </si>
  <si>
    <t>Projektor NEC VE281</t>
  </si>
  <si>
    <t>Projektor BenQ MX505 (4szt.x1799,00)</t>
  </si>
  <si>
    <t>Laptop DELL</t>
  </si>
  <si>
    <t>Laptop Toshiba Satellite</t>
  </si>
  <si>
    <t>Projektor BENQ MS 506 VAG</t>
  </si>
  <si>
    <t>Radioodtwarzacz</t>
  </si>
  <si>
    <t>Notebook DELL</t>
  </si>
  <si>
    <t>Notebook DELL (2 szt x 1510,50)</t>
  </si>
  <si>
    <t>Notebook FUJITSU S904</t>
  </si>
  <si>
    <t>Notebook DELL LATITUDE (5 szt x 750,00 zł)</t>
  </si>
  <si>
    <t>Laptop HP 17-BS037CL</t>
  </si>
  <si>
    <t>Laptop DELL INSPIRON 15</t>
  </si>
  <si>
    <t>Notebook DELL LATITUDE E5550 (2 szt x 1850,00 zł)</t>
  </si>
  <si>
    <t>Notebook DELL LATITUDE E6430S (2 szt x 950,00 zł)</t>
  </si>
  <si>
    <t>Dysk SSD 240 (2 szt x 190,00zł)</t>
  </si>
  <si>
    <t>Laptop HP 250 G6</t>
  </si>
  <si>
    <t>Projekt OPTIMA</t>
  </si>
  <si>
    <t>Notebook Dell VOSTRO</t>
  </si>
  <si>
    <t>Komputer HP</t>
  </si>
  <si>
    <t>Drukarka HP LaserJet P</t>
  </si>
  <si>
    <t>Drukarka HP</t>
  </si>
  <si>
    <t xml:space="preserve">Drukarka Brother </t>
  </si>
  <si>
    <t>Drukarka Brother</t>
  </si>
  <si>
    <t>Drukarka Brother HL-1110G</t>
  </si>
  <si>
    <t>Tablica interaktywana z projektorem</t>
  </si>
  <si>
    <t>Kopiarka SHARP</t>
  </si>
  <si>
    <t>Faks PANASONIC</t>
  </si>
  <si>
    <t>Serwer DELL V3667MT</t>
  </si>
  <si>
    <t>Tablica interaktywana + rollup</t>
  </si>
  <si>
    <t>Drukarka BROTHER HL</t>
  </si>
  <si>
    <t>Skala inteligencji Stanford-Binet.</t>
  </si>
  <si>
    <t>Percepcja wzrokowa</t>
  </si>
  <si>
    <t>Urządzenie wielofunkcyjne BROTHER</t>
  </si>
  <si>
    <t>Drukarka BROTHER</t>
  </si>
  <si>
    <t>Kasa fiskalna POSNET ERGO</t>
  </si>
  <si>
    <t>Tablica FLIPCHART</t>
  </si>
  <si>
    <t>Drukarka BROTHER DCP</t>
  </si>
  <si>
    <t>Monitor 23" LIYAMA</t>
  </si>
  <si>
    <t>Komputer stacjonarny  LENOVO V520S</t>
  </si>
  <si>
    <t>Serwer komputerowy</t>
  </si>
  <si>
    <t>Tablica interaktywna MYBOARD</t>
  </si>
  <si>
    <t>Urządzenie wielofunkcyjne OKI</t>
  </si>
  <si>
    <t>Kserokopiarka CANON</t>
  </si>
  <si>
    <t>Drukarka 3D</t>
  </si>
  <si>
    <t>Monitor 27' AOC</t>
  </si>
  <si>
    <t>Szorowarka TP 43G</t>
  </si>
  <si>
    <t>1100 W, 4,7 A</t>
  </si>
  <si>
    <t>tmb</t>
  </si>
  <si>
    <t>ul.Kujawska 1, 14-300 Morąg</t>
  </si>
  <si>
    <t>Odkurzacz TOP P 25</t>
  </si>
  <si>
    <t>Obieraczka OZP15.5</t>
  </si>
  <si>
    <t>Piec konwekcyjny PK-4</t>
  </si>
  <si>
    <t>5,2 kW, 8 bar</t>
  </si>
  <si>
    <t>KROMET</t>
  </si>
  <si>
    <t>Kuchnia AMICA</t>
  </si>
  <si>
    <t>58GG4.23ZpPF</t>
  </si>
  <si>
    <t xml:space="preserve">Waga pomostowa WPT </t>
  </si>
  <si>
    <t>Grubościówka EXACT 63</t>
  </si>
  <si>
    <t>60.11.092.19</t>
  </si>
  <si>
    <t>Okleinarka G 480</t>
  </si>
  <si>
    <t>25.11.058.9</t>
  </si>
  <si>
    <t>Frezarka F700Z</t>
  </si>
  <si>
    <t>424.111.428.19</t>
  </si>
  <si>
    <t>Przecinarka formatowa K940X</t>
  </si>
  <si>
    <t>432.11.366.19</t>
  </si>
  <si>
    <t>Szliwierka dwuwalcowa FW950</t>
  </si>
  <si>
    <t>24.11.021.19</t>
  </si>
  <si>
    <t>Strugarka - wyrówniarka A951L</t>
  </si>
  <si>
    <t>433.11.469.19</t>
  </si>
  <si>
    <t>Wiertarka pionowa DS20</t>
  </si>
  <si>
    <t>19023TL032</t>
  </si>
  <si>
    <t>Ostrzałka HMS 700</t>
  </si>
  <si>
    <t>Centrum obróbcze CNC H200</t>
  </si>
  <si>
    <t>302.11.027.19</t>
  </si>
  <si>
    <t>Odciąg stacjonarny AF22</t>
  </si>
  <si>
    <t>Odciąg mobilny AF22</t>
  </si>
  <si>
    <t>Odciąg ST2/2 - otrząsanie</t>
  </si>
  <si>
    <t>Sprężarka HD 50/270/700VT</t>
  </si>
  <si>
    <t>Kostkarka do lodu CB-246</t>
  </si>
  <si>
    <t>BREMA</t>
  </si>
  <si>
    <t>Chłodziarka do butelek</t>
  </si>
  <si>
    <t>STALGAST</t>
  </si>
  <si>
    <t>Stół chłodniczy barowy</t>
  </si>
  <si>
    <t>Ekspres cisnieniowy kolbowy</t>
  </si>
  <si>
    <t>RESTO QUALITY</t>
  </si>
  <si>
    <t>WHIRLPOOL</t>
  </si>
  <si>
    <t>INDESIT</t>
  </si>
  <si>
    <t>250kg/h</t>
  </si>
  <si>
    <t>GastroProdukt</t>
  </si>
  <si>
    <t>DeLonghi</t>
  </si>
  <si>
    <t>Wózek do flambirowania</t>
  </si>
  <si>
    <t>Witryna grzewcza</t>
  </si>
  <si>
    <t>Redfox</t>
  </si>
  <si>
    <t>Podgrzewacz rolkowy</t>
  </si>
  <si>
    <t>Podgrzewacz do butelek</t>
  </si>
  <si>
    <t>Bemar stołowy</t>
  </si>
  <si>
    <t>Szafa chłodniczo-mroźnicza</t>
  </si>
  <si>
    <t>Bochnia</t>
  </si>
  <si>
    <t>Blender ręczny</t>
  </si>
  <si>
    <t>HENDI</t>
  </si>
  <si>
    <t>Patelnia wielofunkcyjna</t>
  </si>
  <si>
    <t>BARTSCHER</t>
  </si>
  <si>
    <t>Gofrownica</t>
  </si>
  <si>
    <t>BUFFALO</t>
  </si>
  <si>
    <t>Kotleciarka elektryczna</t>
  </si>
  <si>
    <t>ForChef</t>
  </si>
  <si>
    <t>DIAMONT</t>
  </si>
  <si>
    <t>Mikser spiralny</t>
  </si>
  <si>
    <t>Kuchnia gazowa 6-palnikowa</t>
  </si>
  <si>
    <t xml:space="preserve">Piec </t>
  </si>
  <si>
    <t>RATIONAL</t>
  </si>
  <si>
    <t>Maszyna do szatkowania warzyw</t>
  </si>
  <si>
    <t>Ekspres kolbowy 2-grupowy</t>
  </si>
  <si>
    <t>Rożen do kurczaków</t>
  </si>
  <si>
    <t>Zmywarka tunelowa</t>
  </si>
  <si>
    <t>HOBART</t>
  </si>
  <si>
    <t>9. Dom dla Dzieci i Młodzieży Promyk</t>
  </si>
  <si>
    <t xml:space="preserve">Budynek główny </t>
  </si>
  <si>
    <t>do1945+odbudowa w 1974</t>
  </si>
  <si>
    <t xml:space="preserve">gaśniece proszkowe szt. 8 hydrant zewnętrzny i wewnętrzny,czujniki gazowe szt 3 - kuchnia ,5 drzwi alu-Plast + 3 szt drzwi garażowe drewniane ,2 szt drzwi metalowe ,5 kłódek ,9 zamków patentowych ,dozór całodobowy ,monitoring, oświetlenie terenu </t>
  </si>
  <si>
    <t xml:space="preserve">ul.Żeromskiego 19 14-300 Morąg </t>
  </si>
  <si>
    <t>budynek mieszkalny</t>
  </si>
  <si>
    <t xml:space="preserve">,6  drzwi alu-Plast  po 2 zamki  + ,1 szt drzwi  2 zamki ,,dozór całodobowy ,monitoring, oświetlenie terenu </t>
  </si>
  <si>
    <t>wiata</t>
  </si>
  <si>
    <t xml:space="preserve">3 drzwi drewniane ,5 zamków ,kłódka,monitoring </t>
  </si>
  <si>
    <t xml:space="preserve">garaż </t>
  </si>
  <si>
    <t>drzwi drewniane ,kłódka ,monitoring</t>
  </si>
  <si>
    <t>Altana</t>
  </si>
  <si>
    <t xml:space="preserve">CEGŁA  CERAMICZNA  DREWNIANY </t>
  </si>
  <si>
    <t xml:space="preserve">DREWNIANY , BETONOWY </t>
  </si>
  <si>
    <t xml:space="preserve">KONSTRUKCJA BETONOWA, POKRYCIE PAPA </t>
  </si>
  <si>
    <t xml:space="preserve">BARDZO DOBRA </t>
  </si>
  <si>
    <t xml:space="preserve">DOBRA </t>
  </si>
  <si>
    <t xml:space="preserve">CEGŁA BIAŁA </t>
  </si>
  <si>
    <t>konstrukcja drewniana, pokrycie blachodachówka</t>
  </si>
  <si>
    <t xml:space="preserve">BARDZO DOBRA  </t>
  </si>
  <si>
    <t xml:space="preserve">PUSTAKI, CEGŁA </t>
  </si>
  <si>
    <t>konstrukcja drewniana, pokrycie eternit</t>
  </si>
  <si>
    <t xml:space="preserve">SUPOREKS </t>
  </si>
  <si>
    <t xml:space="preserve">konstrukcja betonowa, pokrycie papa </t>
  </si>
  <si>
    <t xml:space="preserve">kamery rejestrator </t>
  </si>
  <si>
    <t xml:space="preserve">Kamera </t>
  </si>
  <si>
    <t xml:space="preserve">kamera </t>
  </si>
  <si>
    <t>LAPTOP</t>
  </si>
  <si>
    <t xml:space="preserve">DRUKARKA </t>
  </si>
  <si>
    <t>KOMPUTERY `</t>
  </si>
  <si>
    <t xml:space="preserve">KOMPUTERY  szt 3 </t>
  </si>
  <si>
    <t xml:space="preserve">drukarka </t>
  </si>
  <si>
    <t xml:space="preserve">kserokopiarka </t>
  </si>
  <si>
    <t>niszczarka</t>
  </si>
  <si>
    <t>10. Świetlica Terapeutyczna</t>
  </si>
  <si>
    <t>Sportowa 1,  14-100 Ostróda</t>
  </si>
  <si>
    <t>kraty na oknach,roleta budowlana w oknie sekretariatu,2 gaśnice ABC, 1 gaśnica do urządzeń elektrycznych, hydrant na tej samej kondygnacji</t>
  </si>
  <si>
    <t>1. Świetlica Terapeutyczna</t>
  </si>
  <si>
    <t>Dom dla Dzieci i Młodzieży "Promyk"</t>
  </si>
  <si>
    <t>10. Dom Pomocy Społecznej „Michała Archanioła” w Szyldaku</t>
  </si>
  <si>
    <t>Budynek mieszkalny z zapleczem, ogrodzenie, ekran dżwiękochłonny</t>
  </si>
  <si>
    <t>budynek DPS</t>
  </si>
  <si>
    <t xml:space="preserve">gasnice ABC-12 szt, hydranty wew 8 szt.,Zewnętrzne 1 szt, okratowane pom adminisna parterze, instalacja p.poż i antywłam,drzwi zewnętrzne 2 szt drewniane,4 szt aluminiowe, całodobowy dozór, Pracowniczy, 9 zamków patentowychw drzwiach zewnętrznych            </t>
  </si>
  <si>
    <t>14-106 Szyldak, ul. Gdańśka 14</t>
  </si>
  <si>
    <t>budynek gospodarczy</t>
  </si>
  <si>
    <t>bud. gospodarczy</t>
  </si>
  <si>
    <t>Altana z ogrodzeniem</t>
  </si>
  <si>
    <t>Rekreacja</t>
  </si>
  <si>
    <t xml:space="preserve"> KB</t>
  </si>
  <si>
    <t>Zbiornik PPOŻ 100m3</t>
  </si>
  <si>
    <t>zbiornik przeciwpożarowy</t>
  </si>
  <si>
    <t>Lokal biurowy</t>
  </si>
  <si>
    <t>14-106 Szyldak, ul. Gdańśka 12/1</t>
  </si>
  <si>
    <t>beton komórkowy</t>
  </si>
  <si>
    <t>płyta żerańska</t>
  </si>
  <si>
    <t>płyta koryt + papa</t>
  </si>
  <si>
    <t>b.dobra</t>
  </si>
  <si>
    <t>drewniana+blachodachówka</t>
  </si>
  <si>
    <t>drewniana, gont bitumiczny</t>
  </si>
  <si>
    <t>b. dobra</t>
  </si>
  <si>
    <t>11. Dom Pomocy Społecznej „Michała Archanioła” w Szyldaku</t>
  </si>
  <si>
    <t>Telewizor Philips Led</t>
  </si>
  <si>
    <t>Drukarka HP M 201 dw</t>
  </si>
  <si>
    <t>Telewizor Hyundai 50''</t>
  </si>
  <si>
    <t>Drukarka - urządzenie wieloczynnościowe</t>
  </si>
  <si>
    <t>Drukarka  Xerox</t>
  </si>
  <si>
    <t>Rejestrator analogowy</t>
  </si>
  <si>
    <t>gasnice + system antywłamaniowy</t>
  </si>
  <si>
    <t>12. Powiatowe Centrum Pomocy Rodzinie</t>
  </si>
  <si>
    <t>drukarka Kyocera</t>
  </si>
  <si>
    <t>zestaw komputerowy z monitorem i oprogramowaniem</t>
  </si>
  <si>
    <t>drukarka HP LJ PRO 400 M 401 DNE</t>
  </si>
  <si>
    <t>drukarka HP LJ P3015DN</t>
  </si>
  <si>
    <t>telefon Panasonic dual</t>
  </si>
  <si>
    <t>serwer DELL</t>
  </si>
  <si>
    <t>KSEROKOPIARKA Olivetti d-Copia 253 MF</t>
  </si>
  <si>
    <t>telefon PANASONIC</t>
  </si>
  <si>
    <t>zestaw komputerowy : lenovo, monitor ASUS, oprogramowanie OFFICE</t>
  </si>
  <si>
    <t>drukarka HP LASER PRO</t>
  </si>
  <si>
    <t>drukarka KYOCERA</t>
  </si>
  <si>
    <t>skaner EPSON</t>
  </si>
  <si>
    <t>niszczarka Tarnator C9</t>
  </si>
  <si>
    <t>zestaw komputer Dell Vostro, Office 2019, monitor BenQ22</t>
  </si>
  <si>
    <t>Router TP-Link</t>
  </si>
  <si>
    <t>Komputer Lenovo V530 z monitorem Benq GW 2280 + HDMi 1,5m</t>
  </si>
  <si>
    <t>Komputer Lenovo V530 z monitorem Benq GW 2280 + HDMi 3m</t>
  </si>
  <si>
    <t>Komputer Lenovo V530 z monitorem Benq GW 2470ML + HDMi 3m</t>
  </si>
  <si>
    <t>Komputer Lenovo V530 + bez monitora  + HDMi 1,5m</t>
  </si>
  <si>
    <t>Drukarka HP M553dn + kabel USB 1,8 m</t>
  </si>
  <si>
    <t xml:space="preserve">laptop z oprogramowaniem </t>
  </si>
  <si>
    <t>zestaw komputerowy: notebook Dell , oprogramowanie OFFICE</t>
  </si>
  <si>
    <t xml:space="preserve">ul. Kościuszki 2, 14-100 Ostróda, III piętro - pok.nr od 308 do 311 (5 pomiesczeń)  + 2 pomiesczenia na archiwum w piwnicy </t>
  </si>
  <si>
    <t>gaśnica 6 kg ABC, w bezpośrednim sąsiedzrwie hydrant, dozór pracowniczy - jest pracownik który zamyka budynek i mieszka w mieszkaniu na terenie budynku więc jest całodobowy dozór tego pracownika, w drzwiach zamki patentowe i antywłamaniowe, dodatkowo zamykane na zamek patentowy piętro i cały budynek</t>
  </si>
  <si>
    <t xml:space="preserve">ul. Jana III Sobieskiego 5, 14-100 Ostróda, I piętro - pok.nr 202-205; 208-210, 212; III piętro pok.nr 401 i 404 + 406  piwnica 1 pomieszczenie na archiwum </t>
  </si>
  <si>
    <t>podaje Starostwo  Powiatowe w Ostródzie (zarządca całego budynku)</t>
  </si>
  <si>
    <t>2. Powiatowe Centrum Pomocy Rodzinie</t>
  </si>
  <si>
    <t>11. Powiatowy Urząd Pracy</t>
  </si>
  <si>
    <t>Budynek PUP</t>
  </si>
  <si>
    <t>4 gaśnice, sygnalizacja dźwiękowa, 16 czujek znajdujących się w każdym pomieszczeniu, powiadomienie skierowane do agencji ochrony, dozór: agencja ochrony (po godzinach urzędowania do rozpoczęcia pracy w dniu następnym).</t>
  </si>
  <si>
    <t>14-300 Morąg, ul. Dąbrowskiego 8</t>
  </si>
  <si>
    <t xml:space="preserve">14-300 Morąg, ul. Dąbrowskiego </t>
  </si>
  <si>
    <t>cegła, bloczki gazobeton</t>
  </si>
  <si>
    <t>konstrukcja żelbetowa, pokrycie: papa</t>
  </si>
  <si>
    <t xml:space="preserve">nie dotyczy </t>
  </si>
  <si>
    <t xml:space="preserve">dostateczny </t>
  </si>
  <si>
    <t>cegła, bloczki cementowo-wapienne</t>
  </si>
  <si>
    <t>poziom parteru zagłębiony poniżej poziomu gruntu</t>
  </si>
  <si>
    <t>13. Powiatowy Urząd Pracy</t>
  </si>
  <si>
    <t>Router CISCO 2921-SEC/K9</t>
  </si>
  <si>
    <t>Router CISCO 2901-SEC/K9</t>
  </si>
  <si>
    <t>Serwer NAS QNAP TS-853 Pro + HDD SEAGATE 2TB (4szt.)</t>
  </si>
  <si>
    <t>Komputer Fujitsu Esprimo P420</t>
  </si>
  <si>
    <t xml:space="preserve">Urządzenie wielofunkcyjne kolorowe OKI MC562DN </t>
  </si>
  <si>
    <t>Stacja dokujęca HDD Logilink</t>
  </si>
  <si>
    <t>UPS EVER Duo II 800</t>
  </si>
  <si>
    <t>HDD Caviar 1TB SATA</t>
  </si>
  <si>
    <t>Monitor 24" IIYAMA E3480HS-B1</t>
  </si>
  <si>
    <t>Monitor 24" SAMSUNG S24D390HL</t>
  </si>
  <si>
    <t>Monitor 24" BENQ GL2450 #2</t>
  </si>
  <si>
    <t>Monitor 23" PHILIPS 243V5LSB/00</t>
  </si>
  <si>
    <t>Monitor 22" SAMSUNG S22D300NYL</t>
  </si>
  <si>
    <t>Monitor 22" LG 22M37A-B</t>
  </si>
  <si>
    <t>UPS EVER Sinline 2000</t>
  </si>
  <si>
    <t>Drukarka laserowa Oki B432DN</t>
  </si>
  <si>
    <t>FortiAnalyzer-200D</t>
  </si>
  <si>
    <t>Komputer Fujitsu Esprimo P556</t>
  </si>
  <si>
    <t>Monitor 22" LG 22M38A-B</t>
  </si>
  <si>
    <t>UPS EVER DUO II PRO 800</t>
  </si>
  <si>
    <t>Drukarka laserowa OKI B432DN</t>
  </si>
  <si>
    <t>Urządzenie wielofunkcyjne Kyocera ECOSYS M3040idn</t>
  </si>
  <si>
    <t>Niszczrka Fellowes 99 CI</t>
  </si>
  <si>
    <t>Monitor 22" Samsung T22E390EW</t>
  </si>
  <si>
    <t>Monitor 24" Asus VS247NRB</t>
  </si>
  <si>
    <t>Konsola KVM LCD 17" (OXCA KLB-108)</t>
  </si>
  <si>
    <t>Komputer HP 290 G1 MT 1QN46EA</t>
  </si>
  <si>
    <t>Monitor 24" PHILIPS 243V7QDAB/00</t>
  </si>
  <si>
    <t>UPS EVER DUO II</t>
  </si>
  <si>
    <t>Drukarka OKI 512DN</t>
  </si>
  <si>
    <t>Urządzenie wielofunkcyjne OKI MC573DN</t>
  </si>
  <si>
    <t>Kopiarka TASKALFA 4052CI z wyposażeniem</t>
  </si>
  <si>
    <t>Komputer stacjonarny NEO HYBRID PLUS 17</t>
  </si>
  <si>
    <t>HDD CAVIAR 3TB EFRX 3,5" STATA3 (4szt.)</t>
  </si>
  <si>
    <t>Router TP-LINK ARCHER C9</t>
  </si>
  <si>
    <t>Switch Sieciowy TP-LINK TL-SG1048</t>
  </si>
  <si>
    <t>HDD SSD WD 240GB GREEN</t>
  </si>
  <si>
    <t>HDD SSD SANDISK 240GB PLUS</t>
  </si>
  <si>
    <t>HDD SSD SAMSUNG 250GB 850</t>
  </si>
  <si>
    <t>Monitor 22" ASUS VX228H</t>
  </si>
  <si>
    <t>Monitor 22" ASUS VW22AT</t>
  </si>
  <si>
    <t>Monitor 22" ASUS VP228T</t>
  </si>
  <si>
    <t>Monitor 24" ACER K242HYLBID</t>
  </si>
  <si>
    <t>Drukarka do etykiet Zebra GC420T</t>
  </si>
  <si>
    <t>Osuszacz powietrza Remko ETF 320</t>
  </si>
  <si>
    <t>Niszczarka OPUS TS 2215CD</t>
  </si>
  <si>
    <t>Laminator A3 Fell.Jupiter 2</t>
  </si>
  <si>
    <t>Monitor Samsung 24'</t>
  </si>
  <si>
    <t>Fortigate 100E</t>
  </si>
  <si>
    <t>FortiAnalyzer-VM (Serwer Fujitsu RX1330 + base license for stackable 1GB/Day)</t>
  </si>
  <si>
    <t>Switch CISCO SG300-52P-K9-EU</t>
  </si>
  <si>
    <t>Switch CISCO SG300-28P-K9-EU</t>
  </si>
  <si>
    <t>Monitor 24' PHILIPS 243V7QDSB/00</t>
  </si>
  <si>
    <t>Niszczarka Opus TS 2215CD</t>
  </si>
  <si>
    <t>Drukarka OKI B512</t>
  </si>
  <si>
    <t>Klimatyzator  Haier TUNDER GREEN AS68TEBHRA</t>
  </si>
  <si>
    <t>Urządzenie wielofunkcyjne  TASKalfa 3212i</t>
  </si>
  <si>
    <t>Drukarka OKI B512DN</t>
  </si>
  <si>
    <t>Urządzenie wielofunkcyjne  KYOCERA M3145idn</t>
  </si>
  <si>
    <t>Notebook Lenovo E50-80</t>
  </si>
  <si>
    <t>Zestaw do monitoringu (kamera, rejestrator)</t>
  </si>
  <si>
    <t>12. Zespół Placówek Szkolno - Wychowawczo - Rewalidacyjnych w Ostródzie</t>
  </si>
  <si>
    <t>budynek internatu</t>
  </si>
  <si>
    <t>zakwaterowanie wychowanków SOSW</t>
  </si>
  <si>
    <t>gaśnice na każdym piętrze, czujki, system alarmowy, monitoring, podwójne zamki, powiadamianie agencji ochrony, dozór pracowniczy(opiekun nocny) agencja ochrony</t>
  </si>
  <si>
    <t>Ostróda, ul. Grunwaldzka 13</t>
  </si>
  <si>
    <t>garaz przy internacie</t>
  </si>
  <si>
    <t>garażowanie samochodów</t>
  </si>
  <si>
    <t xml:space="preserve">budynek szkoły </t>
  </si>
  <si>
    <t>edukacja i zajęcia szkolne</t>
  </si>
  <si>
    <t>gaśnice na każdym piętrze, czujki, system alarmowy, monitoring, podwójne zamki, powiadamianie agencji ochrony, dozór pracowniczy(opiekun nocny i wychowawcy ) agencja ochrony</t>
  </si>
  <si>
    <t>Ostróda, ul. Grunwaldzka 14</t>
  </si>
  <si>
    <t xml:space="preserve">winda zewnetrzna </t>
  </si>
  <si>
    <t>plac zabaw-internat</t>
  </si>
  <si>
    <t>wiata  nad pojemniki-internat</t>
  </si>
  <si>
    <t>zadaszenie nad pojemnikami na smieci</t>
  </si>
  <si>
    <t>fundamenty z kamienia, ściany nośne z cegły ceramicznej pełnej</t>
  </si>
  <si>
    <t>cermamiczne nad piwnicą i drewniane</t>
  </si>
  <si>
    <t>więźba dachowa drewniana, dach - dachówka ceramiczna</t>
  </si>
  <si>
    <t>fundamenty betonowe, mury - cegła wapienno-piaskowa pełna</t>
  </si>
  <si>
    <t>stropodach: płaski, jednospadowy, płyty panwiowe</t>
  </si>
  <si>
    <t>papowe,obróbki: blacha ocynk.</t>
  </si>
  <si>
    <t>fundamenty żelbetowe, ściany zewnętrzne cegła ceramiczna</t>
  </si>
  <si>
    <t xml:space="preserve">żelbetowe, gęstożebrowe </t>
  </si>
  <si>
    <t>Część konstrukcji drewniana, część żelbetowa. Pokrycie: papa termozgrzewalna/blachodachówka</t>
  </si>
  <si>
    <t>telewizor</t>
  </si>
  <si>
    <t xml:space="preserve">monitor </t>
  </si>
  <si>
    <t>odtwarzacz blu-rey</t>
  </si>
  <si>
    <t>kserokopiarka</t>
  </si>
  <si>
    <t>niszczarka 2 szt</t>
  </si>
  <si>
    <t>kopiarka canon</t>
  </si>
  <si>
    <t>xbox</t>
  </si>
  <si>
    <t>skaner</t>
  </si>
  <si>
    <t>telewizor - 3szt</t>
  </si>
  <si>
    <t>monitor</t>
  </si>
  <si>
    <t>telewiozor</t>
  </si>
  <si>
    <t>urzadzenie wielofunkcyjne</t>
  </si>
  <si>
    <t>konsola playstation</t>
  </si>
  <si>
    <t>playstation</t>
  </si>
  <si>
    <t>14. Zespół Placówek Pedagogicznych w Ostródzie - Poradnia Psychologiczno-Pedagogiczna</t>
  </si>
  <si>
    <t>notebook 3 szt</t>
  </si>
  <si>
    <t>aparat fotograficzny</t>
  </si>
  <si>
    <t>komputer 6 szt</t>
  </si>
  <si>
    <t>głośniki 2 szt</t>
  </si>
  <si>
    <t>zestaw nagłośnieniowy</t>
  </si>
  <si>
    <t>dysk 500gb</t>
  </si>
  <si>
    <t>kule do wi-fi - 4szt</t>
  </si>
  <si>
    <t>nawigacja samochodowa</t>
  </si>
  <si>
    <t>odtwarzacz dvd</t>
  </si>
  <si>
    <t>dysk zewnetrzny - 2 szt</t>
  </si>
  <si>
    <t>ups</t>
  </si>
  <si>
    <t>aparat sony</t>
  </si>
  <si>
    <t>radioodtwarzacz</t>
  </si>
  <si>
    <t>telefon</t>
  </si>
  <si>
    <t>wifi urzadzenie</t>
  </si>
  <si>
    <t>kierownica thrustmaster - 2szt</t>
  </si>
  <si>
    <t>sensor do xbox</t>
  </si>
  <si>
    <t>kontrolery do xbox- 2szt</t>
  </si>
  <si>
    <t>komputer - 2 szt</t>
  </si>
  <si>
    <t>notbook</t>
  </si>
  <si>
    <t>notbooki - 5szt</t>
  </si>
  <si>
    <t>notbook asus</t>
  </si>
  <si>
    <t>notbook - 3szt</t>
  </si>
  <si>
    <t>komputer dell</t>
  </si>
  <si>
    <t>projektor</t>
  </si>
  <si>
    <t>avtec business</t>
  </si>
  <si>
    <t>telefon Huawei</t>
  </si>
  <si>
    <t>telefon Samsung</t>
  </si>
  <si>
    <t>radiomagnetofon</t>
  </si>
  <si>
    <t>glosniki</t>
  </si>
  <si>
    <t xml:space="preserve">centralka </t>
  </si>
  <si>
    <t>Sala gimnastyczna - pianka poliuretanowa</t>
  </si>
  <si>
    <t>13. Specjalny Ośrodek Szkolno-Wychowawczy w Szymanowie</t>
  </si>
  <si>
    <t>Sala gimnastyczna</t>
  </si>
  <si>
    <t>Cele oświatowe</t>
  </si>
  <si>
    <t>Gaśnice proszkowe - 2 szt.</t>
  </si>
  <si>
    <t>Szymanowo 2; 14-300 Morąg</t>
  </si>
  <si>
    <t>budynek przedwojenny</t>
  </si>
  <si>
    <t>Gaśnice proszkowe - 17 szt.</t>
  </si>
  <si>
    <t>Owczarnia</t>
  </si>
  <si>
    <t>Gaśnice proszkowe - 3 szt.</t>
  </si>
  <si>
    <t>Pawilon do hipoterapii</t>
  </si>
  <si>
    <t>Rehabilitacja</t>
  </si>
  <si>
    <t>Garaż drewniany</t>
  </si>
  <si>
    <t>Gaśnice proszkowe - 1 szt.</t>
  </si>
  <si>
    <t>Garaż</t>
  </si>
  <si>
    <t>Magazyn paszowy</t>
  </si>
  <si>
    <t>Gaśnica proszkowa - 1 szt.</t>
  </si>
  <si>
    <t>Stajnia</t>
  </si>
  <si>
    <t>Komórki gospodarcze</t>
  </si>
  <si>
    <t>Komin stalowy</t>
  </si>
  <si>
    <t>Wiata dla koni</t>
  </si>
  <si>
    <t>Pawilon dydaktyczny</t>
  </si>
  <si>
    <t>Gaśnice proszkowe - 3 szt.; Gaśnice do urządzeń komputerowych - 2 szt.     Alarm</t>
  </si>
  <si>
    <t>Plac zabaw</t>
  </si>
  <si>
    <t>Boisko rekreacyjno - sportowe</t>
  </si>
  <si>
    <t>Platforma widokowa</t>
  </si>
  <si>
    <t>Arboretum</t>
  </si>
  <si>
    <t>Wiata garażowa</t>
  </si>
  <si>
    <t>Budynek - Pawilon rehabilitacyjny</t>
  </si>
  <si>
    <t>Tunel foliowy</t>
  </si>
  <si>
    <t>BETON KOMÓRKOWY</t>
  </si>
  <si>
    <t>STROPODACH STALOWY POKRYTY BLACHĄ</t>
  </si>
  <si>
    <t>BARDZO DOBRY</t>
  </si>
  <si>
    <t>NIE DOTYCZY</t>
  </si>
  <si>
    <t>ŻELBETOWY, DREWNIANY</t>
  </si>
  <si>
    <t>PAPA, BLACHO-DACHÓWKA</t>
  </si>
  <si>
    <t>DOBRY</t>
  </si>
  <si>
    <t>DREWNO</t>
  </si>
  <si>
    <t>BLACHO-DACHÓWKA</t>
  </si>
  <si>
    <t>ŻELBETOWY</t>
  </si>
  <si>
    <t>PAPA</t>
  </si>
  <si>
    <t>CEGŁA</t>
  </si>
  <si>
    <t>STROPODACH DREWNIANY, BLACHO-DACHÓWKA</t>
  </si>
  <si>
    <t>STROPODACH DREWNIANY, PAPA</t>
  </si>
  <si>
    <t>STROPODACH ŻELBETOWY, PAPA</t>
  </si>
  <si>
    <t>DOSTATECZNY</t>
  </si>
  <si>
    <t>STROPODACH DREWNIANY, DACHÓWKA</t>
  </si>
  <si>
    <t>DREWNO, PAPA TERMOZGRZEWALNA</t>
  </si>
  <si>
    <t>BLACHA TRAPEZOWA</t>
  </si>
  <si>
    <t>15. Specjalny Ośrodek Szkolno-Wychowawczy w Szymanowie</t>
  </si>
  <si>
    <t>Uwaga słuchowa do terapii stacjonarnej</t>
  </si>
  <si>
    <t>Telewizor BLAUPUNKT LED 32/133</t>
  </si>
  <si>
    <t>Telewizor BLAUPUNKT LED 32/134</t>
  </si>
  <si>
    <t>Urządzenie wielofunkcyjne HP OfficeJet Pro 8620</t>
  </si>
  <si>
    <t>Telewizor LG LED</t>
  </si>
  <si>
    <t>Desktop X-KOM Picasso OP-300</t>
  </si>
  <si>
    <t>Desktop X-KOM Picasso OP-301</t>
  </si>
  <si>
    <t>Desktop X-KOM Picasso OP-302</t>
  </si>
  <si>
    <t>Desktop X-KOM Picasso OP-303</t>
  </si>
  <si>
    <t>Desktop X-KOM Picasso OP-304</t>
  </si>
  <si>
    <t>Desktop X-KOM Picasso OP-305</t>
  </si>
  <si>
    <t>Drukarka HP P1102W BLACK</t>
  </si>
  <si>
    <t>Monitor LCD/LED 20" ASUS</t>
  </si>
  <si>
    <t>Komputer Desktop Lenovo H50-50</t>
  </si>
  <si>
    <t>Głowica do prowadzenia zajęć EEG Biofeedback</t>
  </si>
  <si>
    <t>Drukarka atramentowa</t>
  </si>
  <si>
    <t>Telewizor MANTA 50LFN59CFHD</t>
  </si>
  <si>
    <t>Telewizor THOMSON 40FB5426 Smart TV</t>
  </si>
  <si>
    <t>Monitor PHILIPS 240V5QDAB</t>
  </si>
  <si>
    <t>Drukarka CANON LBP6030W LASER</t>
  </si>
  <si>
    <t>Zestaw komputerowy LENOVO M92i5 WIN 7 PRO</t>
  </si>
  <si>
    <t>Monitor PHILIPS</t>
  </si>
  <si>
    <t>Drukarka Canon</t>
  </si>
  <si>
    <t>Telewizor 25</t>
  </si>
  <si>
    <t>Telewizor MANTA</t>
  </si>
  <si>
    <t>Monitor interaktywny</t>
  </si>
  <si>
    <t>Wizualizer</t>
  </si>
  <si>
    <t>Zestaw komputerowy DELL</t>
  </si>
  <si>
    <t xml:space="preserve">Drukarka </t>
  </si>
  <si>
    <t>Notebook Acer Aspire</t>
  </si>
  <si>
    <t xml:space="preserve">Tablica interaktywna INTERWRITE </t>
  </si>
  <si>
    <t>Projektor SONY VPL-SX536</t>
  </si>
  <si>
    <t>Projektor SONY VPL-SX537</t>
  </si>
  <si>
    <t>Projektor SONY VPL-SX538</t>
  </si>
  <si>
    <t>Projektor SONY VPL-SX539</t>
  </si>
  <si>
    <t>Tablet Edutab3Multiset</t>
  </si>
  <si>
    <t>Tablet Samsung Galaxy Tab 3 Lite T113</t>
  </si>
  <si>
    <t>Radioodtwarzacz MANTA</t>
  </si>
  <si>
    <t>Laptop TOSHIBA</t>
  </si>
  <si>
    <t>Dysk zewnętrzny TOSHIBA</t>
  </si>
  <si>
    <t>Tablet Lenovo</t>
  </si>
  <si>
    <t>Laptop  LENOVO G50-80</t>
  </si>
  <si>
    <t>Laptop  LENOVO G50-81</t>
  </si>
  <si>
    <t>Laptop  LENOVO G50-82</t>
  </si>
  <si>
    <t>Laptop  LENOVO G50-83</t>
  </si>
  <si>
    <t>Laptop  LENOVO G50-84</t>
  </si>
  <si>
    <t>Laptop  LENOVO G50-85</t>
  </si>
  <si>
    <t>Laptop  LENOVO G50-86</t>
  </si>
  <si>
    <t>Wieża PIONEER X-EM12</t>
  </si>
  <si>
    <t>Wieża PIONEER X-EM13</t>
  </si>
  <si>
    <t>Tablet 7" Samsung Galaxy Tab A7.0</t>
  </si>
  <si>
    <t>Tablet Samsung Galaxy TAB E</t>
  </si>
  <si>
    <t>System nagłośnienia przenośny</t>
  </si>
  <si>
    <t>Zestaw muzyczny HI-FI</t>
  </si>
  <si>
    <t>Komputer przenośny</t>
  </si>
  <si>
    <t>Laminator</t>
  </si>
  <si>
    <t>Odtwarzacz PHILIPS DVP2850</t>
  </si>
  <si>
    <t>Radioodtwarzacz ELTRA CD 92</t>
  </si>
  <si>
    <t>Kontroler Xbox 360 Black</t>
  </si>
  <si>
    <t>Laser</t>
  </si>
  <si>
    <t>Zestaw interaktywny-tablica</t>
  </si>
  <si>
    <t>Witryna ekpozycyjna oświetlenie LED</t>
  </si>
  <si>
    <t>Laptop HP17</t>
  </si>
  <si>
    <t>Laptop HP18</t>
  </si>
  <si>
    <t>Laptop HP19</t>
  </si>
  <si>
    <t>Laptop HP20</t>
  </si>
  <si>
    <t>Radioodtwarzacz SONY</t>
  </si>
  <si>
    <t>Radio GRUNDIG</t>
  </si>
  <si>
    <t>Radioodtwarzacz SENCOR</t>
  </si>
  <si>
    <t>Monitoring SYSTEM CCTV</t>
  </si>
  <si>
    <t>16. Zespół Placówek Pedagogicznych w Ostródzie - Poradnia Psychologiczno-Pedagogiczna</t>
  </si>
  <si>
    <t>urzadzenie wielofunkcyjne DCP-J105</t>
  </si>
  <si>
    <t xml:space="preserve">urządzenie wielofunkcyjne </t>
  </si>
  <si>
    <t>komputer ASUS</t>
  </si>
  <si>
    <t>urządzenie wielofunkcyjne DCP-J105</t>
  </si>
  <si>
    <t>urządz.wielofunkc.Brother DCP-J105 #2</t>
  </si>
  <si>
    <t>drukarka Dell C176nw P</t>
  </si>
  <si>
    <t>urządzenie wielofunkcyjne</t>
  </si>
  <si>
    <t>urzadzenie wiwlofunkcyjne BROTHER</t>
  </si>
  <si>
    <t>Kserokopiarka DEVELOP-Ineo 223</t>
  </si>
  <si>
    <t>laptop ASUS</t>
  </si>
  <si>
    <t>laptop Dell Inspiro</t>
  </si>
  <si>
    <t>notebook Asus R540LJ-XX336T SSD</t>
  </si>
  <si>
    <t>Notebook Lenowo E 450</t>
  </si>
  <si>
    <t>słuchawki Philips SHP1900-4 szt</t>
  </si>
  <si>
    <t>ul. Sportowa 1, 14 - 100 Ostróda</t>
  </si>
  <si>
    <t>3. Zespół Placówek Pedagogicznych w Ostródzie - Poradnia Psychologiczno-Pedagogiczna</t>
  </si>
  <si>
    <t>14. Zespół Placówek Pedagogicznych w Ostródzie - Powiatowa Biblioteka Pedagogiczna</t>
  </si>
  <si>
    <t>Budynek biblioteki</t>
  </si>
  <si>
    <t>biblioteka pedagogiczna</t>
  </si>
  <si>
    <t xml:space="preserve">zabezpieczenia p-poż.: 5 gaśnicproszkowyc, 1 gaśnica do sprzętu komputerowego; zabezpieczenia przeciw kradzieży: kraty w okienkachh piwnicznych i na wybranych oknach na parterze i piętrze, alarm przeciwwłamaniowy 97umowa z firmą ochroniarską) </t>
  </si>
  <si>
    <t>14-100 Ostróda, ul. Grunwaldzka 50</t>
  </si>
  <si>
    <t>część główna- cegła; dobudówka - beton</t>
  </si>
  <si>
    <t>drewbiane + kleina</t>
  </si>
  <si>
    <t>W części głównej stropodach drewnianykryty dachówką, pobudówka - kryta papą</t>
  </si>
  <si>
    <r>
      <t>247 m</t>
    </r>
    <r>
      <rPr>
        <vertAlign val="superscript"/>
        <sz val="11"/>
        <rFont val="Calibri"/>
        <family val="2"/>
      </rPr>
      <t>2</t>
    </r>
  </si>
  <si>
    <t>17. Zespół Placówek Pedagogicznych w Ostródzie - Powiatowa Biblioteka Pedagogiczna</t>
  </si>
  <si>
    <t>Czytnik kodów kreskowych</t>
  </si>
  <si>
    <t>15. Specjalny Ośrodek Szkolno-Wychowawczy w Miłakowie</t>
  </si>
  <si>
    <t>Internat</t>
  </si>
  <si>
    <t>cele oświatowe</t>
  </si>
  <si>
    <t>4 gaśnice proszkowe ABC, 6 hydrantów, 3 drzwi PCV po 2 zamki zwykłe</t>
  </si>
  <si>
    <t>14-310 Miłakowo, Olsztyńska 9a</t>
  </si>
  <si>
    <t>Budynek administracyjno-żywieniowy</t>
  </si>
  <si>
    <t>2 gaśnice proszkowe ABC, 1 hydrant, 1 drzwi drewniane z 1 zamkiem zwykłym</t>
  </si>
  <si>
    <t>Pomieszczenia szkolne</t>
  </si>
  <si>
    <t xml:space="preserve">3 gaśnice proszkowe ABC,2 hydranty, 2 drzwi drewniane po 1 zamku zwykłym, 1 gaśnica ABC gasi pożary testowe 13A70BC w klasie komp., 2 gaśn. Przeciw tłuszczom w prac. Gosp. Dom., 1 gaśnica proszkowa w prac. chem., 1 drzwi antydymne </t>
  </si>
  <si>
    <t>1 hydrant, 1 drzwi drewniane z1 zamkiem zwykłym</t>
  </si>
  <si>
    <t>płyta żelbetowa</t>
  </si>
  <si>
    <t>stropodach-pokrycie papą</t>
  </si>
  <si>
    <t>Zestawy komputerowe</t>
  </si>
  <si>
    <t>Drukarki HP OFFICEJET</t>
  </si>
  <si>
    <t>Projektor Benq MX505</t>
  </si>
  <si>
    <t>Projektor Ricoh PJ x2240</t>
  </si>
  <si>
    <t>Projektor OPTOMA HD141X</t>
  </si>
  <si>
    <t>zestaw komputerowy Biofeedback</t>
  </si>
  <si>
    <t>zestaw komputerowy</t>
  </si>
  <si>
    <t>Tablica MyBoard Black z projektorm Epson EB-680</t>
  </si>
  <si>
    <t>Projektor Benq TH534</t>
  </si>
  <si>
    <t>18. Specjalny Ośrodek Szkolno-Wychowawczy w Miłakowie</t>
  </si>
  <si>
    <t>tablet Goclever ARIES 101</t>
  </si>
  <si>
    <t>Notebook używany</t>
  </si>
  <si>
    <t>Notebook ASUS</t>
  </si>
  <si>
    <t>Tablet Samsung SM-T815NZKEXE</t>
  </si>
  <si>
    <t xml:space="preserve">Telefon Nokia 215 </t>
  </si>
  <si>
    <t>Notbook</t>
  </si>
  <si>
    <t>notbooki</t>
  </si>
  <si>
    <t>Notebook Lenovo Ideapad 330-15IKBR</t>
  </si>
  <si>
    <t>Kamera AHD VIDILINE</t>
  </si>
  <si>
    <t>Obieraczka OZ8N nierdzewna</t>
  </si>
  <si>
    <t>550W</t>
  </si>
  <si>
    <t>Spomasz Nakło</t>
  </si>
  <si>
    <t>Olsztyńska 9a, 14-310 Miłakowo</t>
  </si>
  <si>
    <t>Kocioł warzelny elektryczny</t>
  </si>
  <si>
    <t>76164/2006</t>
  </si>
  <si>
    <t>18kW//60KPA</t>
  </si>
  <si>
    <t>Lozamet</t>
  </si>
  <si>
    <t>Patelnia elektryczna</t>
  </si>
  <si>
    <t>9kW</t>
  </si>
  <si>
    <t>Kromet</t>
  </si>
  <si>
    <t>Zmywarka ZK-05.3</t>
  </si>
  <si>
    <t>6,75 kW ; 500 talerzy/h</t>
  </si>
  <si>
    <t>Traktor HQVLT 126 + osprzęt (kosiarka)</t>
  </si>
  <si>
    <t>MTD 155/96</t>
  </si>
  <si>
    <t>BLACK EDITION</t>
  </si>
  <si>
    <t>Urządzenie sprzątające ET4045</t>
  </si>
  <si>
    <t>2500W; 1600m/h</t>
  </si>
  <si>
    <t>Polar Sp. z o.o.</t>
  </si>
  <si>
    <t>16. Dom dla Dzieci im. Sybiraków w Szymonowie</t>
  </si>
  <si>
    <t>Budynek główny</t>
  </si>
  <si>
    <t xml:space="preserve">1870r. </t>
  </si>
  <si>
    <t>10 szt gaśnic pianowych,gaśnica od tłuszczy w kuchni.kraty w oknach magazynów i na parterze i drzwi p-poż na I i II piętrze  budynku i na parterze oraz czójniki przeciwdymne, przeciwpożarowe wyłączniki prądu</t>
  </si>
  <si>
    <t>Szymonowo 14</t>
  </si>
  <si>
    <t>1962r.</t>
  </si>
  <si>
    <t>Budynek mieszkalny</t>
  </si>
  <si>
    <t>1974/2016</t>
  </si>
  <si>
    <t>gaśnica pianowa czójniki przeciwdymne</t>
  </si>
  <si>
    <t>Szymonowo 13</t>
  </si>
  <si>
    <t>1890r.</t>
  </si>
  <si>
    <t>gaśnice pianowe</t>
  </si>
  <si>
    <t>beton,drewno</t>
  </si>
  <si>
    <t>cegła /drewno</t>
  </si>
  <si>
    <t>eternit</t>
  </si>
  <si>
    <t>drewniny</t>
  </si>
  <si>
    <t>dachówka</t>
  </si>
  <si>
    <t>19. Dom dla Dzieci im. Sybiraków w Szymonowie</t>
  </si>
  <si>
    <t>komputery 4 szt</t>
  </si>
  <si>
    <t>drukarki 6 szt</t>
  </si>
  <si>
    <t>kserokopiarka 1 szt</t>
  </si>
  <si>
    <t>Telewizory 5 szt</t>
  </si>
  <si>
    <t>Pozostały sprzęt elektroniczny rzutnik multimedialny 1szt</t>
  </si>
  <si>
    <t>Laptopy 4 szt</t>
  </si>
  <si>
    <t>Laptopy 3 szt</t>
  </si>
  <si>
    <t>Jednostka centralna</t>
  </si>
  <si>
    <t xml:space="preserve">Drukarka HP OJ 202 </t>
  </si>
  <si>
    <t>Kserokopiarka Olivetti d-Copia 255 MF</t>
  </si>
  <si>
    <t>20. Powiatowy Inspektorat Nadzoru Budowlanego</t>
  </si>
  <si>
    <t>Notebook ASUS R556LJ-X0164T</t>
  </si>
  <si>
    <t>Notebook LENOVO 100-1580QQ00BNPB - SSD 240</t>
  </si>
  <si>
    <t>Notebook LENOVO 320S-14IKB 80X400A3PB</t>
  </si>
  <si>
    <t>Jana III Sobieskiego 5, 14-100 Ostróda</t>
  </si>
  <si>
    <t>4. Powiatowy Inspektorat Nadzoru Budowlanego</t>
  </si>
  <si>
    <t>21. Powiatowa Biblioteka Publiczna</t>
  </si>
  <si>
    <t>Laptop Dell Inspiron 3542</t>
  </si>
  <si>
    <t>Głośniki Creative 2.1 Inspire A120</t>
  </si>
  <si>
    <t>ul. Drwęcka 2, 14-100 Ostróda</t>
  </si>
  <si>
    <t>gaśnica proszkowa, czujniki w pomieszczeniu i alarm, dozór agencji ochrony</t>
  </si>
  <si>
    <t>5. Powiatowa Biblioteka Publiczna</t>
  </si>
  <si>
    <t>w tym namioty</t>
  </si>
  <si>
    <t>Statostwo Powiatowe - makieta promocyjna i stoisko reklamowo - informacyjne</t>
  </si>
  <si>
    <t>1. Zespół Szkół Rolniczych</t>
  </si>
  <si>
    <t xml:space="preserve">2. Zespół Szkół Zawodowych i Ogólnokształcących i Poradni Psychologiczno-Pedagogicznej </t>
  </si>
  <si>
    <t>3. Specjalny Ośrodek Szkolno-Wychowawczy w Miłakowie</t>
  </si>
  <si>
    <t>Łącznie</t>
  </si>
  <si>
    <t>Szyby:
- Wybicie szyb w dwóch oknach od strony zewnętrzne
- Wybicie szyby w drzwiach antydymnych wskutek uderzenia</t>
  </si>
  <si>
    <t>OC ogólne:
- Zalanie pomieszczenia wskutek nieszczelności dachu
- Uszkodzenie pojazdu kamieniem podczas koszenia trawy
- Uszkodzenie telefonu znajdującego sie w kieszeni kurtki na skutek upadku na oblodzonej nawierzchni drogi</t>
  </si>
  <si>
    <t>OC dróg:
- większość szkód: uszkodzenia pojazdów wskutek najechania na ubytek w nawierzchni jezdni
- pojedyncze przypadki szkód w wyniku otarcia o krzaki i gałęzie wyrastające z przydrożnych drzew, ograniczajacych skrajnię jezdni lub w wyniku uderzenia przez kruszywo zalegające na drodze, które wypadło spod kół innego pojazdu</t>
  </si>
  <si>
    <t>Sprzęt elektroniczny:
- Uszkodzenie elewacji budynku wskutek odpadnięcia części tynku z gzymsu budynku</t>
  </si>
  <si>
    <t>Szyby:
- Uszkodzenie szyby z nieznanej przyczyny</t>
  </si>
  <si>
    <t>Mienie od ognia i innych zdarzeń losowych:
- Zalanie pomieszczeń w wyniku intensywnych deszczy
- Zalanie ścian i sufitów klasopracowni, sali gimnastycznej i pomieszczeń piwnicy w wyniku nasilonych opadów deszczu
- Zniszczenie balustrady mostowej na długości 5 mb poprzez kolizję drogową
- Zalanie dolnej kondygnacji budynku głównego szkoły
- Zalanie szybu windy, zalanie ścian i wypłukanie chodnika w wyniku ulewy
- Zapadnięcie się chodnika w wyniku ulewy</t>
  </si>
  <si>
    <t>OC dróg:
- większość szkód: uszkodzenia pojazdów wskutek najechania na ubytek w nawierzchni jezdni
- pojedyncze przypadki szkód w wyniku otarcia o krzaki i gałęzie wyrastające z przydrożnych drzew, ograniczajacych skrajnię jezdni lub w wyniku uderzenia przez kruszywo zalegające na drodze, które wypadło spod kół innego pojazdu lub w wyniku poślizgu na oblodzonej drodze</t>
  </si>
  <si>
    <t>Mienie od ognia i innych zdarzeń losowych:
- Zalanie sufitu i ściany w łazience wskutek przecieku w łazience piętro wyżej
- Zalanie pomieszczenia obsługi w budynku głównym szkoły wskutek pęknięcia rury pod posadzką
- Uszkodzenie karty sieciowej w kserokopiarce Canon Image Runner 2520 wskutek wyładowania atmosferycznego
- Zresetowanie centrali telefonicznej do ustawień fabrycznych w wyniku wyładowania atomosferycznego
- Zniszczenie mienia (drzwi wejściowych) wskutek dewastacji - pomalowania czarnym markerem
- Uszkodzenie elewacji budynku wskutek odpadnięcia części tynku z gzymsu budynku
- Uszkodzenie wyposażenia wskutek przepięcia podczas burzy</t>
  </si>
  <si>
    <t>OC ogólne:
- Uszkodzenie pojazdu wskutek uderzenia kamieniem, ktory wypadł spod kosiarki podczas wykaszania traw
- Uszkodzenie pojazdu na terenie placówki wskutek uderzenia przez gałąź</t>
  </si>
  <si>
    <t>ŁĄCZNIE</t>
  </si>
  <si>
    <t>Rezerwy z tyt, OC</t>
  </si>
  <si>
    <t>Budynek przedszkolny</t>
  </si>
  <si>
    <t>talk</t>
  </si>
  <si>
    <t>jw..</t>
  </si>
  <si>
    <t>dron Phantom 4 ADVANCED</t>
  </si>
  <si>
    <t>oczyszczalnie ścieków, warsztaty naprawcze, place zabaw, stołówki, szatnie, internat, solary</t>
  </si>
  <si>
    <t>Tabela nr 4 - Szkodowość w Powiecie Ostródzkim</t>
  </si>
  <si>
    <t>Tabela nr 5</t>
  </si>
  <si>
    <t>Tabela nr 6 - Wykaz maszyn i urządzeń do ubezpieczenia od uszkodzeń (od wszystkich ryzyk)</t>
  </si>
  <si>
    <t>Tabela nr 7 - Wykaz maszyn i urządzeń drogowych do ubezpieczenia od uszkodzeń od wszystkich ryzyk (casco maszyn)</t>
  </si>
  <si>
    <t>Tabela nr 8</t>
  </si>
  <si>
    <t>2. Specjalny Ośrodek Szkolno-Wychowawczy w Miłakowie</t>
  </si>
  <si>
    <t>Elektronika:
- Uszkodzenie monitora w wyniku potrącenia przez ucznia</t>
  </si>
  <si>
    <r>
      <t xml:space="preserve">Mienie od ognia i innych zdarzeń losowych:
- Zalanie sufitu w sali dydaktycznej w wyniku intensywnych opadów deszczu
- Zalanie ścian i sufitów w pomieszczeniach sanitarnych i biurowych wskutek gwałtownych i długotrwałych opadów deszczu w dniach  22-28.06.2019r
- Zalanie dolnej kondygnacji budynku głównego szkoły wskutek intensywnych opadów deszczu w nocy z 15/16.06.2019r.
- Zalanie ścian w pomieszczeniach biurowych i na korytarzu wskutek intensywnych i długotrwałych opadów deszczu
- Zalanie dolnej kondygnacji budynku głównego szkoły wskutek gwałtownych i obfitych deszczy
- Nagłe oberwanie się części sufitu w stołówce internatu
</t>
    </r>
    <r>
      <rPr>
        <b/>
        <sz val="10"/>
        <rFont val="Arial"/>
        <family val="2"/>
      </rPr>
      <t>- Pożar lokalu mieszkalnego oraz klatki schodowej - wartość szkody 66 258,76 zł</t>
    </r>
    <r>
      <rPr>
        <sz val="10"/>
        <rFont val="Arial"/>
        <family val="2"/>
      </rPr>
      <t xml:space="preserve">
- Zalanie sufitów i ścian w dwóch pomieszczeniach budynku wskutek pęknięcia wężyka zasilającego w pomieszczeniu na wyższej kondygnacji
- Uszkodzenie bariery energochłonnej przez nieznany pojazd</t>
    </r>
  </si>
  <si>
    <t xml:space="preserve"> ok.90% stolarka nowa plastikowa,pozostałe nieszczelna stara stolarka plastikowa</t>
  </si>
  <si>
    <t>częściowa ok. 40% nowa, plastikowa -dobra, pozostała drewniana stara</t>
  </si>
  <si>
    <t xml:space="preserve"> 2 drzwi wejściowych do budynku plastikowych, 2 drzwi antywłamaniowych do pracowni informatycznych, 21 drzwi wejściowych drewnianych do pomieszczeń wewnętrznych, zamki patentowe, alarm-cały budynek, dozór agencji ochrony od 22.00 do 6.00, 4 gaśnice, hydrant zewnętrzny, czujniki i urządzenia alarmowe</t>
  </si>
  <si>
    <t>bardzo dobry - termomodernizacja 2018</t>
  </si>
  <si>
    <t>3 drzwi drewnianych, alarm, dozór agencji ochrony od 22.00 do 6.00, czujniki i urządzenia alarmowe; 2 hydranty wewnętrzne i 1 zewnętrzny, 3 gaśnice</t>
  </si>
  <si>
    <t>drzwi wejściowe 4 metalowe i 1 drewniane, zamki patentowe, 2 gaśnice</t>
  </si>
  <si>
    <t>doststeczny</t>
  </si>
  <si>
    <t>alarm - parter (bez kuchni i korytarza) oraz w pracowniach na pierwszym piętrze,  dozór agencji ochrony od 22.00 do 6.00, czujniki i urządzenia alarmowe, 4 hydranty wewnętrzne, 1 hydrant zewnętrzny, 7 gaśnic</t>
  </si>
  <si>
    <t>bardzo dobry - termomodernizacja 2019</t>
  </si>
  <si>
    <t>alarm - wspólny z budynkiem warsztatów szkolnych,  dozór agencji ochrony od 22.00 do 6.00, czujniki i urządzenia alarmowe, 5 drzwi wejściowych plastikowych, 2 hydranty wewnętrzne, 2 hydranty zewnętrzne, 3 gaśnice</t>
  </si>
  <si>
    <t>Drewniana - blacha</t>
  </si>
  <si>
    <t>brak danych</t>
  </si>
  <si>
    <t xml:space="preserve"> dobry</t>
  </si>
  <si>
    <t>projektor BENQ MW 550</t>
  </si>
  <si>
    <t>NOTEBOOK ASUS R 512 FA</t>
  </si>
  <si>
    <t>Urządzenie wielofunkcyjne AL9A026076</t>
  </si>
  <si>
    <t>Wizualizer ELMO MX-MX-P 3411080</t>
  </si>
  <si>
    <t>Laptop R9W7JZB</t>
  </si>
  <si>
    <t>Laptop R90W7HWP</t>
  </si>
  <si>
    <t>Laptop R90W7JYV</t>
  </si>
  <si>
    <t>Laptop R90WJWQ</t>
  </si>
  <si>
    <t>Notebook1 Umax Vision Book</t>
  </si>
  <si>
    <t>Notebook2 Umax Vision Book</t>
  </si>
  <si>
    <t>Notebook3 Umax Vision Book</t>
  </si>
  <si>
    <t>Notebook4 Umax Vision Book</t>
  </si>
  <si>
    <t>Notebook5 Umax Vision Book</t>
  </si>
  <si>
    <t>Notebook6 Umax Vision Book</t>
  </si>
  <si>
    <t>Notebook7 Umax Vision Book</t>
  </si>
  <si>
    <t>Notebook8 Umax Vision Book</t>
  </si>
  <si>
    <t>Notebook9 Umax Vision Book</t>
  </si>
  <si>
    <t>Notebook10 Umax Vision Book</t>
  </si>
  <si>
    <t>Notebook11 Umax Vision Book</t>
  </si>
  <si>
    <t>Notebook12 Umax Vision Book</t>
  </si>
  <si>
    <t>Notebook13 Umax Vision Book</t>
  </si>
  <si>
    <t>Notebook14 Umax Vision Book</t>
  </si>
  <si>
    <t>Notebook15 Umax Vision Book</t>
  </si>
  <si>
    <t>Notebook16 Umax Vision book</t>
  </si>
  <si>
    <t>Notebook17 Umax Vision Book</t>
  </si>
  <si>
    <t>Notebook18 Umax Vision Book</t>
  </si>
  <si>
    <t>Notebook19 Umax Vision Book</t>
  </si>
  <si>
    <t>Notebook20 Umax Vision Book</t>
  </si>
  <si>
    <t>Zestaw muzyczny BLAUPUNKT</t>
  </si>
  <si>
    <t>Drukarka 79Ci</t>
  </si>
  <si>
    <t>Komputer Dell Vostro (33 szt x 5 100,00)</t>
  </si>
  <si>
    <t>Tablica interaktywna MYBOARD (4szt x 4 981,50)</t>
  </si>
  <si>
    <t>Monitor 27' AOC (33szt x 1 710,00)</t>
  </si>
  <si>
    <t>Notebook Dell VOSTRO (4 szt x 2306,25)</t>
  </si>
  <si>
    <t>Projektor VIVITEK (5 szt x 2 829,00)</t>
  </si>
  <si>
    <t>Budynek szkolny, na dachu zamotowane solary (wartość - 30 000,00 zł wliczona w wartość budynku)</t>
  </si>
  <si>
    <t>2019</t>
  </si>
  <si>
    <t>Lodówka z zamrażalnikiem (2szt x 2460,00)</t>
  </si>
  <si>
    <t>Zmywarka (2 szt x 1 476,00)</t>
  </si>
  <si>
    <t>Maszynka do miesa (4 szt x 1 660,50)</t>
  </si>
  <si>
    <t>Krajalnica grawitacyjna (4 szt x 1 476,00)</t>
  </si>
  <si>
    <t xml:space="preserve">Włkownica elektryczna do ciasta </t>
  </si>
  <si>
    <t>Toster (3 szt x 1 525,20)</t>
  </si>
  <si>
    <t>Kostkarka do lodu (3 szt x 2 398,50)</t>
  </si>
  <si>
    <t>pustak</t>
  </si>
  <si>
    <t>żelbetonowy</t>
  </si>
  <si>
    <t>drewniany + beton</t>
  </si>
  <si>
    <t>drewniany + blachodachówka</t>
  </si>
  <si>
    <t>drewniany + dachówka</t>
  </si>
  <si>
    <t>drewniany+ dachówka</t>
  </si>
  <si>
    <t>drewniany+blachodachówka</t>
  </si>
  <si>
    <t>betonowy + papa</t>
  </si>
  <si>
    <t>Dobra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</si>
</sst>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d/mm/yyyy"/>
    <numFmt numFmtId="184" formatCode="#,##0.00&quot; zł&quot;;[Red]\-#,##0.00&quot; zł&quot;"/>
    <numFmt numFmtId="185" formatCode="#,##0.00&quot; zł&quot;"/>
    <numFmt numFmtId="186" formatCode="[$-415]dddd\,\ d\ mmmm\ yyyy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name val="Czcionka tekstu podstawowego"/>
      <family val="0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170" fontId="0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0" fontId="1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170" fontId="0" fillId="0" borderId="10" xfId="0" applyNumberFormat="1" applyFont="1" applyFill="1" applyBorder="1" applyAlignment="1">
      <alignment vertical="center" wrapText="1"/>
    </xf>
    <xf numFmtId="170" fontId="1" fillId="0" borderId="0" xfId="0" applyNumberFormat="1" applyFont="1" applyAlignment="1">
      <alignment horizontal="right"/>
    </xf>
    <xf numFmtId="0" fontId="0" fillId="0" borderId="11" xfId="0" applyFont="1" applyFill="1" applyBorder="1" applyAlignment="1">
      <alignment vertical="center" wrapText="1"/>
    </xf>
    <xf numFmtId="170" fontId="7" fillId="0" borderId="11" xfId="0" applyNumberFormat="1" applyFont="1" applyFill="1" applyBorder="1" applyAlignment="1">
      <alignment horizontal="center" vertical="center" wrapText="1"/>
    </xf>
    <xf numFmtId="170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0" fontId="0" fillId="0" borderId="10" xfId="0" applyNumberFormat="1" applyFont="1" applyFill="1" applyBorder="1" applyAlignment="1">
      <alignment/>
    </xf>
    <xf numFmtId="170" fontId="0" fillId="0" borderId="0" xfId="0" applyNumberFormat="1" applyFont="1" applyAlignment="1">
      <alignment horizontal="right" wrapText="1"/>
    </xf>
    <xf numFmtId="170" fontId="1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 horizontal="right"/>
    </xf>
    <xf numFmtId="170" fontId="0" fillId="0" borderId="0" xfId="0" applyNumberFormat="1" applyFont="1" applyFill="1" applyAlignment="1">
      <alignment horizontal="right" vertical="center"/>
    </xf>
    <xf numFmtId="170" fontId="0" fillId="0" borderId="10" xfId="0" applyNumberFormat="1" applyFill="1" applyBorder="1" applyAlignment="1">
      <alignment vertical="center"/>
    </xf>
    <xf numFmtId="170" fontId="1" fillId="0" borderId="10" xfId="0" applyNumberFormat="1" applyFont="1" applyFill="1" applyBorder="1" applyAlignment="1">
      <alignment vertical="center"/>
    </xf>
    <xf numFmtId="170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170" fontId="0" fillId="0" borderId="11" xfId="0" applyNumberFormat="1" applyFill="1" applyBorder="1" applyAlignment="1">
      <alignment vertical="center"/>
    </xf>
    <xf numFmtId="170" fontId="0" fillId="0" borderId="10" xfId="0" applyNumberFormat="1" applyFill="1" applyBorder="1" applyAlignment="1">
      <alignment horizontal="right" vertical="center"/>
    </xf>
    <xf numFmtId="170" fontId="0" fillId="0" borderId="11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0" fontId="0" fillId="0" borderId="12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70" fontId="1" fillId="0" borderId="0" xfId="0" applyNumberFormat="1" applyFont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right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7" fillId="0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70" fontId="1" fillId="35" borderId="13" xfId="0" applyNumberFormat="1" applyFont="1" applyFill="1" applyBorder="1" applyAlignment="1">
      <alignment horizontal="right"/>
    </xf>
    <xf numFmtId="0" fontId="0" fillId="0" borderId="10" xfId="53" applyFont="1" applyFill="1" applyBorder="1" applyAlignment="1">
      <alignment horizontal="center" vertical="center"/>
      <protection/>
    </xf>
    <xf numFmtId="44" fontId="0" fillId="0" borderId="10" xfId="67" applyFont="1" applyBorder="1" applyAlignment="1">
      <alignment vertical="center"/>
    </xf>
    <xf numFmtId="44" fontId="4" fillId="0" borderId="10" xfId="56" applyNumberFormat="1" applyFont="1" applyFill="1" applyBorder="1" applyAlignment="1">
      <alignment horizontal="right" vertical="center" wrapText="1"/>
      <protection/>
    </xf>
    <xf numFmtId="44" fontId="1" fillId="0" borderId="10" xfId="53" applyNumberFormat="1" applyFont="1" applyFill="1" applyBorder="1" applyAlignment="1">
      <alignment horizontal="center"/>
      <protection/>
    </xf>
    <xf numFmtId="44" fontId="0" fillId="34" borderId="14" xfId="67" applyFont="1" applyFill="1" applyBorder="1" applyAlignment="1">
      <alignment vertical="center"/>
    </xf>
    <xf numFmtId="180" fontId="0" fillId="34" borderId="14" xfId="53" applyNumberFormat="1" applyFont="1" applyFill="1" applyBorder="1">
      <alignment/>
      <protection/>
    </xf>
    <xf numFmtId="44" fontId="0" fillId="34" borderId="15" xfId="67" applyFont="1" applyFill="1" applyBorder="1" applyAlignment="1">
      <alignment vertical="center"/>
    </xf>
    <xf numFmtId="0" fontId="0" fillId="0" borderId="16" xfId="53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70" fontId="1" fillId="19" borderId="10" xfId="0" applyNumberFormat="1" applyFont="1" applyFill="1" applyBorder="1" applyAlignment="1">
      <alignment horizontal="right" wrapText="1"/>
    </xf>
    <xf numFmtId="0" fontId="1" fillId="6" borderId="10" xfId="0" applyFont="1" applyFill="1" applyBorder="1" applyAlignment="1">
      <alignment horizontal="center" vertical="center" wrapText="1"/>
    </xf>
    <xf numFmtId="170" fontId="1" fillId="6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 wrapText="1"/>
    </xf>
    <xf numFmtId="0" fontId="1" fillId="6" borderId="10" xfId="53" applyFont="1" applyFill="1" applyBorder="1" applyAlignment="1">
      <alignment horizontal="center" vertical="center"/>
      <protection/>
    </xf>
    <xf numFmtId="0" fontId="1" fillId="6" borderId="10" xfId="53" applyNumberFormat="1" applyFont="1" applyFill="1" applyBorder="1" applyAlignment="1">
      <alignment horizontal="center" vertical="center" wrapText="1"/>
      <protection/>
    </xf>
    <xf numFmtId="44" fontId="1" fillId="6" borderId="10" xfId="53" applyNumberFormat="1" applyFont="1" applyFill="1" applyBorder="1" applyAlignment="1">
      <alignment horizontal="center" vertical="center" wrapText="1"/>
      <protection/>
    </xf>
    <xf numFmtId="0" fontId="1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44" fontId="0" fillId="0" borderId="12" xfId="65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170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44" fontId="0" fillId="36" borderId="10" xfId="65" applyFont="1" applyFill="1" applyBorder="1" applyAlignment="1">
      <alignment horizontal="right" vertical="center" wrapText="1"/>
    </xf>
    <xf numFmtId="0" fontId="9" fillId="36" borderId="10" xfId="0" applyFont="1" applyFill="1" applyBorder="1" applyAlignment="1">
      <alignment horizontal="center" vertical="center" wrapText="1"/>
    </xf>
    <xf numFmtId="14" fontId="0" fillId="37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0" fillId="37" borderId="10" xfId="0" applyNumberFormat="1" applyFont="1" applyFill="1" applyBorder="1" applyAlignment="1">
      <alignment horizontal="center" vertical="center" wrapText="1"/>
    </xf>
    <xf numFmtId="14" fontId="0" fillId="37" borderId="11" xfId="0" applyNumberFormat="1" applyFont="1" applyFill="1" applyBorder="1" applyAlignment="1">
      <alignment horizontal="center" vertical="center" wrapText="1"/>
    </xf>
    <xf numFmtId="170" fontId="0" fillId="36" borderId="11" xfId="0" applyNumberFormat="1" applyFont="1" applyFill="1" applyBorder="1" applyAlignment="1">
      <alignment horizontal="center" vertical="center" wrapText="1"/>
    </xf>
    <xf numFmtId="170" fontId="0" fillId="37" borderId="16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44" fontId="1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170" fontId="0" fillId="0" borderId="10" xfId="0" applyNumberFormat="1" applyFont="1" applyBorder="1" applyAlignment="1">
      <alignment horizontal="right" vertical="top" wrapText="1"/>
    </xf>
    <xf numFmtId="0" fontId="0" fillId="0" borderId="10" xfId="0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4" xfId="53" applyFont="1" applyFill="1" applyBorder="1" applyAlignment="1">
      <alignment horizontal="left" vertical="center" wrapText="1"/>
      <protection/>
    </xf>
    <xf numFmtId="180" fontId="0" fillId="38" borderId="14" xfId="53" applyNumberFormat="1" applyFont="1" applyFill="1" applyBorder="1" applyAlignment="1">
      <alignment horizontal="right" vertical="center" wrapText="1"/>
      <protection/>
    </xf>
    <xf numFmtId="181" fontId="0" fillId="0" borderId="10" xfId="53" applyNumberFormat="1" applyFont="1" applyBorder="1" applyAlignment="1">
      <alignment horizontal="right" vertical="center" wrapText="1"/>
      <protection/>
    </xf>
    <xf numFmtId="44" fontId="0" fillId="0" borderId="12" xfId="71" applyFont="1" applyFill="1" applyBorder="1" applyAlignment="1">
      <alignment vertical="center" wrapText="1"/>
    </xf>
    <xf numFmtId="44" fontId="0" fillId="0" borderId="10" xfId="71" applyFont="1" applyFill="1" applyBorder="1" applyAlignment="1">
      <alignment vertical="center" wrapText="1"/>
    </xf>
    <xf numFmtId="44" fontId="0" fillId="0" borderId="10" xfId="71" applyFont="1" applyFill="1" applyBorder="1" applyAlignment="1">
      <alignment horizontal="center" vertical="center" wrapText="1"/>
    </xf>
    <xf numFmtId="0" fontId="0" fillId="38" borderId="14" xfId="56" applyNumberFormat="1" applyFont="1" applyFill="1" applyBorder="1" applyAlignment="1">
      <alignment horizontal="center" vertical="center" wrapText="1"/>
      <protection/>
    </xf>
    <xf numFmtId="180" fontId="0" fillId="0" borderId="14" xfId="53" applyNumberFormat="1" applyFont="1" applyFill="1" applyBorder="1" applyAlignment="1">
      <alignment horizontal="center" vertical="center"/>
      <protection/>
    </xf>
    <xf numFmtId="180" fontId="0" fillId="0" borderId="14" xfId="53" applyNumberFormat="1" applyFont="1" applyFill="1" applyBorder="1" applyAlignment="1">
      <alignment horizontal="right" vertical="center"/>
      <protection/>
    </xf>
    <xf numFmtId="180" fontId="0" fillId="0" borderId="14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10" xfId="53" applyNumberFormat="1" applyFont="1" applyBorder="1" applyAlignment="1">
      <alignment horizontal="center" vertical="center" wrapText="1"/>
      <protection/>
    </xf>
    <xf numFmtId="44" fontId="56" fillId="0" borderId="10" xfId="71" applyFont="1" applyFill="1" applyBorder="1" applyAlignment="1">
      <alignment horizontal="center" vertical="center" wrapText="1"/>
    </xf>
    <xf numFmtId="170" fontId="56" fillId="0" borderId="10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44" fontId="0" fillId="0" borderId="10" xfId="65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center" vertical="center" wrapText="1"/>
    </xf>
    <xf numFmtId="0" fontId="0" fillId="0" borderId="14" xfId="67" applyNumberFormat="1" applyFont="1" applyFill="1" applyBorder="1" applyAlignment="1">
      <alignment horizontal="center" vertical="center"/>
    </xf>
    <xf numFmtId="0" fontId="0" fillId="0" borderId="10" xfId="67" applyNumberFormat="1" applyFont="1" applyBorder="1" applyAlignment="1">
      <alignment horizontal="center" vertical="center"/>
    </xf>
    <xf numFmtId="44" fontId="0" fillId="0" borderId="10" xfId="67" applyFont="1" applyBorder="1" applyAlignment="1">
      <alignment horizontal="center" vertical="center"/>
    </xf>
    <xf numFmtId="8" fontId="0" fillId="0" borderId="10" xfId="67" applyNumberFormat="1" applyFont="1" applyBorder="1" applyAlignment="1">
      <alignment vertical="center"/>
    </xf>
    <xf numFmtId="44" fontId="1" fillId="0" borderId="10" xfId="67" applyFont="1" applyBorder="1" applyAlignment="1">
      <alignment vertical="center"/>
    </xf>
    <xf numFmtId="8" fontId="0" fillId="0" borderId="12" xfId="71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vertical="center" wrapText="1"/>
    </xf>
    <xf numFmtId="8" fontId="0" fillId="0" borderId="10" xfId="71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4" fontId="0" fillId="0" borderId="10" xfId="65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44" fontId="0" fillId="0" borderId="12" xfId="71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vertical="center"/>
    </xf>
    <xf numFmtId="44" fontId="0" fillId="0" borderId="10" xfId="71" applyFont="1" applyFill="1" applyBorder="1" applyAlignment="1">
      <alignment horizontal="right" vertical="center" wrapText="1"/>
    </xf>
    <xf numFmtId="44" fontId="0" fillId="0" borderId="12" xfId="7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44" fontId="0" fillId="0" borderId="14" xfId="71" applyFont="1" applyFill="1" applyBorder="1" applyAlignment="1" applyProtection="1">
      <alignment vertical="center" wrapText="1"/>
      <protection/>
    </xf>
    <xf numFmtId="44" fontId="0" fillId="0" borderId="14" xfId="7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44" fontId="0" fillId="0" borderId="15" xfId="71" applyFont="1" applyFill="1" applyBorder="1" applyAlignment="1" applyProtection="1">
      <alignment vertical="center" wrapText="1"/>
      <protection/>
    </xf>
    <xf numFmtId="44" fontId="0" fillId="0" borderId="15" xfId="71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53" applyFont="1" applyFill="1" applyBorder="1" applyAlignment="1">
      <alignment horizontal="left" vertical="center"/>
      <protection/>
    </xf>
    <xf numFmtId="0" fontId="4" fillId="0" borderId="14" xfId="56" applyNumberFormat="1" applyFont="1" applyFill="1" applyBorder="1" applyAlignment="1">
      <alignment horizontal="center" vertical="center" wrapText="1"/>
      <protection/>
    </xf>
    <xf numFmtId="181" fontId="4" fillId="0" borderId="14" xfId="56" applyNumberFormat="1" applyFont="1" applyFill="1" applyBorder="1" applyAlignment="1">
      <alignment horizontal="center" vertical="center" wrapText="1"/>
      <protection/>
    </xf>
    <xf numFmtId="0" fontId="0" fillId="0" borderId="14" xfId="67" applyNumberFormat="1" applyFont="1" applyFill="1" applyBorder="1" applyAlignment="1" applyProtection="1">
      <alignment horizontal="center" vertical="center"/>
      <protection/>
    </xf>
    <xf numFmtId="44" fontId="0" fillId="0" borderId="14" xfId="67" applyFont="1" applyFill="1" applyBorder="1" applyAlignment="1" applyProtection="1">
      <alignment horizontal="center" vertical="center"/>
      <protection/>
    </xf>
    <xf numFmtId="44" fontId="0" fillId="0" borderId="14" xfId="67" applyFont="1" applyFill="1" applyBorder="1" applyAlignment="1" applyProtection="1">
      <alignment horizontal="right" vertical="center"/>
      <protection/>
    </xf>
    <xf numFmtId="180" fontId="0" fillId="0" borderId="17" xfId="53" applyNumberFormat="1" applyFont="1" applyFill="1" applyBorder="1">
      <alignment/>
      <protection/>
    </xf>
    <xf numFmtId="0" fontId="0" fillId="0" borderId="15" xfId="53" applyFont="1" applyFill="1" applyBorder="1" applyAlignment="1">
      <alignment horizontal="left" vertical="center"/>
      <protection/>
    </xf>
    <xf numFmtId="0" fontId="4" fillId="0" borderId="15" xfId="56" applyNumberFormat="1" applyFont="1" applyFill="1" applyBorder="1" applyAlignment="1">
      <alignment horizontal="center" vertical="center" wrapText="1"/>
      <protection/>
    </xf>
    <xf numFmtId="181" fontId="4" fillId="0" borderId="15" xfId="56" applyNumberFormat="1" applyFont="1" applyFill="1" applyBorder="1" applyAlignment="1">
      <alignment horizontal="center" vertical="center" wrapText="1"/>
      <protection/>
    </xf>
    <xf numFmtId="0" fontId="0" fillId="0" borderId="15" xfId="67" applyNumberFormat="1" applyFont="1" applyFill="1" applyBorder="1" applyAlignment="1" applyProtection="1">
      <alignment horizontal="center" vertical="center"/>
      <protection/>
    </xf>
    <xf numFmtId="44" fontId="0" fillId="0" borderId="15" xfId="67" applyFont="1" applyFill="1" applyBorder="1" applyAlignment="1" applyProtection="1">
      <alignment horizontal="center" vertical="center"/>
      <protection/>
    </xf>
    <xf numFmtId="44" fontId="0" fillId="0" borderId="15" xfId="67" applyFont="1" applyFill="1" applyBorder="1" applyAlignment="1" applyProtection="1">
      <alignment horizontal="right" vertical="center"/>
      <protection/>
    </xf>
    <xf numFmtId="44" fontId="0" fillId="0" borderId="18" xfId="67" applyFont="1" applyFill="1" applyBorder="1" applyAlignment="1" applyProtection="1">
      <alignment horizontal="center" vertical="center"/>
      <protection/>
    </xf>
    <xf numFmtId="181" fontId="0" fillId="0" borderId="15" xfId="53" applyNumberFormat="1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left" vertical="center" wrapText="1"/>
      <protection/>
    </xf>
    <xf numFmtId="0" fontId="0" fillId="0" borderId="10" xfId="53" applyNumberFormat="1" applyFont="1" applyFill="1" applyBorder="1" applyAlignment="1">
      <alignment horizontal="left" vertical="center"/>
      <protection/>
    </xf>
    <xf numFmtId="181" fontId="4" fillId="0" borderId="10" xfId="56" applyNumberFormat="1" applyFont="1" applyFill="1" applyBorder="1" applyAlignment="1">
      <alignment horizontal="center" vertical="center" wrapText="1"/>
      <protection/>
    </xf>
    <xf numFmtId="44" fontId="0" fillId="0" borderId="10" xfId="53" applyNumberFormat="1" applyFont="1" applyFill="1" applyBorder="1" applyAlignment="1">
      <alignment horizontal="center" vertical="center" wrapText="1"/>
      <protection/>
    </xf>
    <xf numFmtId="44" fontId="0" fillId="0" borderId="10" xfId="67" applyFont="1" applyBorder="1" applyAlignment="1">
      <alignment horizontal="right" vertical="center"/>
    </xf>
    <xf numFmtId="0" fontId="0" fillId="0" borderId="10" xfId="53" applyNumberFormat="1" applyFont="1" applyFill="1" applyBorder="1" applyAlignment="1">
      <alignment horizontal="left" vertical="center" wrapText="1"/>
      <protection/>
    </xf>
    <xf numFmtId="44" fontId="0" fillId="0" borderId="10" xfId="67" applyFont="1" applyFill="1" applyBorder="1" applyAlignment="1">
      <alignment vertical="center"/>
    </xf>
    <xf numFmtId="0" fontId="0" fillId="0" borderId="10" xfId="53" applyFont="1" applyFill="1" applyBorder="1" applyAlignment="1">
      <alignment horizontal="left" vertical="center"/>
      <protection/>
    </xf>
    <xf numFmtId="0" fontId="0" fillId="0" borderId="15" xfId="67" applyNumberFormat="1" applyFont="1" applyFill="1" applyBorder="1" applyAlignment="1">
      <alignment horizontal="center" vertical="center"/>
    </xf>
    <xf numFmtId="44" fontId="0" fillId="0" borderId="15" xfId="67" applyFont="1" applyFill="1" applyBorder="1" applyAlignment="1">
      <alignment horizontal="center" vertical="center"/>
    </xf>
    <xf numFmtId="8" fontId="0" fillId="0" borderId="15" xfId="67" applyNumberFormat="1" applyFont="1" applyFill="1" applyBorder="1" applyAlignment="1">
      <alignment vertical="center"/>
    </xf>
    <xf numFmtId="44" fontId="0" fillId="0" borderId="14" xfId="67" applyFont="1" applyFill="1" applyBorder="1" applyAlignment="1">
      <alignment vertical="center"/>
    </xf>
    <xf numFmtId="44" fontId="1" fillId="0" borderId="10" xfId="65" applyFont="1" applyFill="1" applyBorder="1" applyAlignment="1">
      <alignment horizontal="center"/>
    </xf>
    <xf numFmtId="0" fontId="0" fillId="0" borderId="14" xfId="53" applyFont="1" applyFill="1" applyBorder="1" applyAlignment="1">
      <alignment horizontal="left" vertical="center"/>
      <protection/>
    </xf>
    <xf numFmtId="180" fontId="0" fillId="38" borderId="14" xfId="53" applyNumberFormat="1" applyFont="1" applyFill="1" applyBorder="1" applyAlignment="1">
      <alignment horizontal="center" vertical="center" wrapText="1"/>
      <protection/>
    </xf>
    <xf numFmtId="180" fontId="0" fillId="0" borderId="14" xfId="53" applyNumberFormat="1" applyFont="1" applyFill="1" applyBorder="1" applyAlignment="1">
      <alignment horizontal="center"/>
      <protection/>
    </xf>
    <xf numFmtId="0" fontId="0" fillId="38" borderId="15" xfId="53" applyFont="1" applyFill="1" applyBorder="1" applyAlignment="1">
      <alignment horizontal="left" vertical="center"/>
      <protection/>
    </xf>
    <xf numFmtId="0" fontId="0" fillId="38" borderId="15" xfId="53" applyNumberFormat="1" applyFont="1" applyFill="1" applyBorder="1" applyAlignment="1">
      <alignment horizontal="center" vertical="center" wrapText="1"/>
      <protection/>
    </xf>
    <xf numFmtId="182" fontId="0" fillId="0" borderId="15" xfId="53" applyNumberFormat="1" applyFont="1" applyFill="1" applyBorder="1" applyAlignment="1">
      <alignment horizontal="center" vertical="center" wrapText="1"/>
      <protection/>
    </xf>
    <xf numFmtId="44" fontId="0" fillId="0" borderId="15" xfId="67" applyFont="1" applyFill="1" applyBorder="1" applyAlignment="1">
      <alignment vertical="center"/>
    </xf>
    <xf numFmtId="0" fontId="0" fillId="0" borderId="15" xfId="53" applyFont="1" applyFill="1" applyBorder="1" applyAlignment="1">
      <alignment horizontal="left" vertical="center"/>
      <protection/>
    </xf>
    <xf numFmtId="181" fontId="0" fillId="0" borderId="15" xfId="53" applyNumberFormat="1" applyFont="1" applyFill="1" applyBorder="1" applyAlignment="1">
      <alignment horizontal="center" vertical="center" wrapText="1"/>
      <protection/>
    </xf>
    <xf numFmtId="0" fontId="0" fillId="0" borderId="15" xfId="56" applyNumberFormat="1" applyFont="1" applyFill="1" applyBorder="1" applyAlignment="1">
      <alignment horizontal="center" vertical="center" wrapText="1"/>
      <protection/>
    </xf>
    <xf numFmtId="181" fontId="0" fillId="0" borderId="15" xfId="56" applyNumberFormat="1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vertical="center"/>
      <protection/>
    </xf>
    <xf numFmtId="181" fontId="4" fillId="0" borderId="15" xfId="56" applyNumberFormat="1" applyFont="1" applyFill="1" applyBorder="1" applyAlignment="1">
      <alignment horizontal="right" vertical="center" wrapText="1"/>
      <protection/>
    </xf>
    <xf numFmtId="49" fontId="0" fillId="0" borderId="10" xfId="67" applyNumberFormat="1" applyFont="1" applyBorder="1" applyAlignment="1">
      <alignment horizontal="center" vertical="center"/>
    </xf>
    <xf numFmtId="0" fontId="0" fillId="0" borderId="10" xfId="53" applyFont="1" applyFill="1" applyBorder="1" applyAlignment="1">
      <alignment vertical="center"/>
      <protection/>
    </xf>
    <xf numFmtId="44" fontId="4" fillId="0" borderId="10" xfId="56" applyNumberFormat="1" applyFont="1" applyFill="1" applyBorder="1" applyAlignment="1">
      <alignment horizontal="center" vertical="center" wrapText="1"/>
      <protection/>
    </xf>
    <xf numFmtId="44" fontId="0" fillId="0" borderId="10" xfId="53" applyNumberFormat="1" applyFont="1" applyFill="1" applyBorder="1" applyAlignment="1">
      <alignment horizontal="right" vertical="center" wrapText="1"/>
      <protection/>
    </xf>
    <xf numFmtId="0" fontId="0" fillId="0" borderId="19" xfId="53" applyNumberFormat="1" applyFont="1" applyFill="1" applyBorder="1" applyAlignment="1">
      <alignment vertical="center"/>
      <protection/>
    </xf>
    <xf numFmtId="181" fontId="4" fillId="0" borderId="19" xfId="56" applyNumberFormat="1" applyFont="1" applyFill="1" applyBorder="1" applyAlignment="1">
      <alignment horizontal="center" vertical="center" wrapText="1"/>
      <protection/>
    </xf>
    <xf numFmtId="0" fontId="0" fillId="0" borderId="10" xfId="53" applyNumberFormat="1" applyFont="1" applyFill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20" xfId="0" applyFont="1" applyFill="1" applyBorder="1" applyAlignment="1">
      <alignment/>
    </xf>
    <xf numFmtId="44" fontId="0" fillId="0" borderId="14" xfId="65" applyFont="1" applyFill="1" applyBorder="1" applyAlignment="1">
      <alignment horizontal="right"/>
    </xf>
    <xf numFmtId="44" fontId="0" fillId="0" borderId="10" xfId="65" applyFont="1" applyBorder="1" applyAlignment="1">
      <alignment horizontal="right" vertical="center"/>
    </xf>
    <xf numFmtId="44" fontId="0" fillId="0" borderId="15" xfId="65" applyFont="1" applyFill="1" applyBorder="1" applyAlignment="1">
      <alignment horizontal="right" vertical="center"/>
    </xf>
    <xf numFmtId="44" fontId="0" fillId="0" borderId="10" xfId="65" applyFont="1" applyBorder="1" applyAlignment="1">
      <alignment vertical="center"/>
    </xf>
    <xf numFmtId="44" fontId="0" fillId="0" borderId="15" xfId="65" applyFont="1" applyFill="1" applyBorder="1" applyAlignment="1">
      <alignment vertical="center"/>
    </xf>
    <xf numFmtId="44" fontId="0" fillId="0" borderId="10" xfId="65" applyFont="1" applyBorder="1" applyAlignment="1">
      <alignment/>
    </xf>
    <xf numFmtId="44" fontId="0" fillId="0" borderId="10" xfId="65" applyFont="1" applyBorder="1" applyAlignment="1">
      <alignment/>
    </xf>
    <xf numFmtId="44" fontId="1" fillId="0" borderId="10" xfId="65" applyFont="1" applyFill="1" applyBorder="1" applyAlignment="1">
      <alignment vertical="center"/>
    </xf>
    <xf numFmtId="44" fontId="0" fillId="0" borderId="10" xfId="70" applyFont="1" applyFill="1" applyBorder="1" applyAlignment="1">
      <alignment horizontal="right" vertical="center" wrapText="1"/>
    </xf>
    <xf numFmtId="170" fontId="0" fillId="0" borderId="10" xfId="0" applyNumberFormat="1" applyFont="1" applyFill="1" applyBorder="1" applyAlignment="1">
      <alignment horizontal="right" vertical="top" wrapText="1"/>
    </xf>
    <xf numFmtId="0" fontId="0" fillId="0" borderId="10" xfId="54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Font="1" applyBorder="1" applyAlignment="1" quotePrefix="1">
      <alignment horizontal="center" vertical="center" wrapText="1"/>
    </xf>
    <xf numFmtId="184" fontId="0" fillId="0" borderId="15" xfId="0" applyNumberFormat="1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44" fontId="0" fillId="0" borderId="15" xfId="7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185" fontId="0" fillId="0" borderId="15" xfId="0" applyNumberFormat="1" applyFont="1" applyBorder="1" applyAlignment="1">
      <alignment horizontal="right" wrapText="1"/>
    </xf>
    <xf numFmtId="0" fontId="0" fillId="0" borderId="15" xfId="0" applyFont="1" applyFill="1" applyBorder="1" applyAlignment="1">
      <alignment/>
    </xf>
    <xf numFmtId="184" fontId="0" fillId="0" borderId="15" xfId="0" applyNumberFormat="1" applyFont="1" applyFill="1" applyBorder="1" applyAlignment="1">
      <alignment/>
    </xf>
    <xf numFmtId="44" fontId="0" fillId="0" borderId="15" xfId="65" applyFont="1" applyBorder="1" applyAlignment="1">
      <alignment horizontal="right" wrapText="1"/>
    </xf>
    <xf numFmtId="44" fontId="0" fillId="0" borderId="15" xfId="65" applyFont="1" applyFill="1" applyBorder="1" applyAlignment="1">
      <alignment horizontal="right"/>
    </xf>
    <xf numFmtId="44" fontId="0" fillId="0" borderId="15" xfId="65" applyFont="1" applyFill="1" applyBorder="1" applyAlignment="1">
      <alignment horizontal="right" vertical="center" wrapText="1"/>
    </xf>
    <xf numFmtId="44" fontId="0" fillId="0" borderId="15" xfId="65" applyFont="1" applyFill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70" fontId="0" fillId="0" borderId="10" xfId="0" applyNumberFormat="1" applyFont="1" applyBorder="1" applyAlignment="1">
      <alignment horizontal="right" wrapText="1"/>
    </xf>
    <xf numFmtId="0" fontId="0" fillId="37" borderId="11" xfId="0" applyFont="1" applyFill="1" applyBorder="1" applyAlignment="1">
      <alignment horizontal="center" vertical="center" wrapText="1"/>
    </xf>
    <xf numFmtId="44" fontId="1" fillId="0" borderId="11" xfId="0" applyNumberFormat="1" applyFont="1" applyFill="1" applyBorder="1" applyAlignment="1">
      <alignment vertical="center"/>
    </xf>
    <xf numFmtId="170" fontId="0" fillId="0" borderId="10" xfId="0" applyNumberFormat="1" applyBorder="1" applyAlignment="1">
      <alignment/>
    </xf>
    <xf numFmtId="0" fontId="0" fillId="0" borderId="10" xfId="0" applyFill="1" applyBorder="1" applyAlignment="1">
      <alignment wrapText="1"/>
    </xf>
    <xf numFmtId="170" fontId="0" fillId="0" borderId="10" xfId="65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170" fontId="0" fillId="0" borderId="10" xfId="0" applyNumberFormat="1" applyFont="1" applyFill="1" applyBorder="1" applyAlignment="1">
      <alignment horizontal="right" wrapText="1"/>
    </xf>
    <xf numFmtId="44" fontId="0" fillId="0" borderId="10" xfId="71" applyFont="1" applyBorder="1" applyAlignment="1">
      <alignment horizontal="right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4" fontId="0" fillId="0" borderId="10" xfId="71" applyNumberFormat="1" applyFont="1" applyFill="1" applyBorder="1" applyAlignment="1">
      <alignment horizontal="right" vertical="center" wrapText="1"/>
    </xf>
    <xf numFmtId="44" fontId="0" fillId="37" borderId="10" xfId="71" applyFont="1" applyFill="1" applyBorder="1" applyAlignment="1">
      <alignment horizontal="right" vertical="center" wrapText="1"/>
    </xf>
    <xf numFmtId="170" fontId="0" fillId="0" borderId="10" xfId="65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170" fontId="0" fillId="0" borderId="2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7" fillId="0" borderId="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12" xfId="65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44" fontId="0" fillId="0" borderId="10" xfId="65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44" fontId="1" fillId="4" borderId="23" xfId="67" applyFont="1" applyFill="1" applyBorder="1" applyAlignment="1">
      <alignment horizontal="center" vertical="center"/>
    </xf>
    <xf numFmtId="44" fontId="1" fillId="4" borderId="13" xfId="0" applyNumberFormat="1" applyFont="1" applyFill="1" applyBorder="1" applyAlignment="1">
      <alignment/>
    </xf>
    <xf numFmtId="170" fontId="1" fillId="0" borderId="10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170" fontId="1" fillId="7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/>
    </xf>
    <xf numFmtId="17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4" fontId="0" fillId="0" borderId="11" xfId="71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0" fillId="0" borderId="24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0" fontId="0" fillId="0" borderId="12" xfId="53" applyNumberFormat="1" applyFont="1" applyBorder="1" applyAlignment="1">
      <alignment horizontal="center" vertical="center" wrapText="1"/>
      <protection/>
    </xf>
    <xf numFmtId="0" fontId="1" fillId="7" borderId="23" xfId="0" applyFont="1" applyFill="1" applyBorder="1" applyAlignment="1">
      <alignment/>
    </xf>
    <xf numFmtId="44" fontId="1" fillId="7" borderId="13" xfId="0" applyNumberFormat="1" applyFont="1" applyFill="1" applyBorder="1" applyAlignment="1">
      <alignment/>
    </xf>
    <xf numFmtId="44" fontId="0" fillId="0" borderId="11" xfId="70" applyFont="1" applyFill="1" applyBorder="1" applyAlignment="1">
      <alignment horizontal="right" vertical="center" wrapText="1"/>
    </xf>
    <xf numFmtId="8" fontId="1" fillId="0" borderId="10" xfId="70" applyNumberFormat="1" applyFont="1" applyFill="1" applyBorder="1" applyAlignment="1">
      <alignment/>
    </xf>
    <xf numFmtId="44" fontId="1" fillId="34" borderId="10" xfId="70" applyFont="1" applyFill="1" applyBorder="1" applyAlignment="1">
      <alignment horizontal="left" vertical="center" wrapText="1"/>
    </xf>
    <xf numFmtId="44" fontId="1" fillId="0" borderId="10" xfId="70" applyFont="1" applyFill="1" applyBorder="1" applyAlignment="1">
      <alignment/>
    </xf>
    <xf numFmtId="44" fontId="0" fillId="0" borderId="12" xfId="70" applyFont="1" applyFill="1" applyBorder="1" applyAlignment="1">
      <alignment horizontal="center" vertical="center" wrapText="1"/>
    </xf>
    <xf numFmtId="44" fontId="0" fillId="0" borderId="10" xfId="70" applyFont="1" applyFill="1" applyBorder="1" applyAlignment="1">
      <alignment horizontal="center" vertical="center" wrapText="1"/>
    </xf>
    <xf numFmtId="44" fontId="1" fillId="0" borderId="10" xfId="70" applyFont="1" applyFill="1" applyBorder="1" applyAlignment="1">
      <alignment vertical="center"/>
    </xf>
    <xf numFmtId="44" fontId="1" fillId="0" borderId="11" xfId="70" applyFont="1" applyFill="1" applyBorder="1" applyAlignment="1">
      <alignment vertical="center"/>
    </xf>
    <xf numFmtId="44" fontId="0" fillId="0" borderId="12" xfId="70" applyFont="1" applyFill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0" fillId="0" borderId="10" xfId="54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20" xfId="54" applyFont="1" applyFill="1" applyBorder="1" applyAlignment="1">
      <alignment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4" fontId="1" fillId="34" borderId="10" xfId="7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wrapText="1"/>
    </xf>
    <xf numFmtId="0" fontId="1" fillId="19" borderId="2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 horizontal="center" vertical="center" wrapText="1"/>
    </xf>
    <xf numFmtId="0" fontId="1" fillId="39" borderId="28" xfId="0" applyFont="1" applyFill="1" applyBorder="1" applyAlignment="1">
      <alignment horizontal="center" vertical="center" wrapText="1"/>
    </xf>
    <xf numFmtId="0" fontId="1" fillId="39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1" fillId="34" borderId="30" xfId="0" applyFont="1" applyFill="1" applyBorder="1" applyAlignment="1">
      <alignment horizontal="left" vertical="center" wrapText="1"/>
    </xf>
    <xf numFmtId="0" fontId="1" fillId="0" borderId="10" xfId="53" applyNumberFormat="1" applyFont="1" applyFill="1" applyBorder="1" applyAlignment="1">
      <alignment horizontal="center"/>
      <protection/>
    </xf>
    <xf numFmtId="0" fontId="1" fillId="0" borderId="16" xfId="53" applyNumberFormat="1" applyFont="1" applyFill="1" applyBorder="1" applyAlignment="1">
      <alignment horizontal="center"/>
      <protection/>
    </xf>
    <xf numFmtId="0" fontId="1" fillId="0" borderId="28" xfId="53" applyNumberFormat="1" applyFont="1" applyFill="1" applyBorder="1" applyAlignment="1">
      <alignment horizontal="center"/>
      <protection/>
    </xf>
    <xf numFmtId="0" fontId="1" fillId="0" borderId="27" xfId="53" applyNumberFormat="1" applyFont="1" applyFill="1" applyBorder="1" applyAlignment="1">
      <alignment horizontal="center"/>
      <protection/>
    </xf>
    <xf numFmtId="0" fontId="1" fillId="33" borderId="16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5" xfId="55"/>
    <cellStyle name="Normalny_pozostałe dane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2 3" xfId="69"/>
    <cellStyle name="Walutowy 3" xfId="70"/>
    <cellStyle name="Walutowy 4" xfId="71"/>
    <cellStyle name="Walutowy 5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view="pageBreakPreview" zoomScale="90" zoomScaleNormal="90" zoomScaleSheetLayoutView="90" zoomScalePageLayoutView="0" workbookViewId="0" topLeftCell="C1">
      <selection activeCell="J25" sqref="J25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37.421875" style="0" customWidth="1"/>
    <col min="4" max="4" width="14.57421875" style="0" customWidth="1"/>
    <col min="5" max="5" width="12.7109375" style="73" customWidth="1"/>
    <col min="6" max="6" width="10.421875" style="73" customWidth="1"/>
    <col min="7" max="7" width="22.00390625" style="73" customWidth="1"/>
    <col min="8" max="8" width="15.7109375" style="0" customWidth="1"/>
    <col min="9" max="9" width="17.140625" style="73" customWidth="1"/>
    <col min="10" max="12" width="19.8515625" style="0" customWidth="1"/>
  </cols>
  <sheetData>
    <row r="1" spans="1:8" ht="12.75">
      <c r="A1" s="21" t="s">
        <v>170</v>
      </c>
      <c r="B1" s="120"/>
      <c r="H1" s="86"/>
    </row>
    <row r="3" spans="1:12" ht="48.75" customHeight="1">
      <c r="A3" s="106" t="s">
        <v>8</v>
      </c>
      <c r="B3" s="106" t="s">
        <v>9</v>
      </c>
      <c r="C3" s="106" t="s">
        <v>65</v>
      </c>
      <c r="D3" s="106" t="s">
        <v>10</v>
      </c>
      <c r="E3" s="106" t="s">
        <v>11</v>
      </c>
      <c r="F3" s="106" t="s">
        <v>7</v>
      </c>
      <c r="G3" s="107" t="s">
        <v>35</v>
      </c>
      <c r="H3" s="107" t="s">
        <v>12</v>
      </c>
      <c r="I3" s="107" t="s">
        <v>34</v>
      </c>
      <c r="J3" s="107" t="s">
        <v>58</v>
      </c>
      <c r="K3" s="107" t="s">
        <v>59</v>
      </c>
      <c r="L3" s="107" t="s">
        <v>60</v>
      </c>
    </row>
    <row r="4" spans="1:12" ht="25.5" customHeight="1">
      <c r="A4" s="101">
        <v>1</v>
      </c>
      <c r="B4" s="1" t="s">
        <v>66</v>
      </c>
      <c r="C4" s="1" t="s">
        <v>67</v>
      </c>
      <c r="D4" s="42" t="s">
        <v>68</v>
      </c>
      <c r="E4" s="57">
        <v>510742445</v>
      </c>
      <c r="F4" s="58" t="s">
        <v>69</v>
      </c>
      <c r="G4" s="113" t="s">
        <v>70</v>
      </c>
      <c r="H4" s="42">
        <v>123</v>
      </c>
      <c r="I4" s="10"/>
      <c r="J4" s="350" t="s">
        <v>1400</v>
      </c>
      <c r="K4" s="40"/>
      <c r="L4" s="41" t="s">
        <v>274</v>
      </c>
    </row>
    <row r="5" spans="1:12" s="7" customFormat="1" ht="28.5" customHeight="1">
      <c r="A5" s="42">
        <v>2</v>
      </c>
      <c r="B5" s="1" t="s">
        <v>71</v>
      </c>
      <c r="C5" s="1" t="s">
        <v>72</v>
      </c>
      <c r="D5" s="42" t="s">
        <v>73</v>
      </c>
      <c r="E5" s="57">
        <v>510751190</v>
      </c>
      <c r="F5" s="58" t="s">
        <v>74</v>
      </c>
      <c r="G5" s="113" t="s">
        <v>75</v>
      </c>
      <c r="H5" s="42">
        <v>37</v>
      </c>
      <c r="I5" s="42"/>
      <c r="J5" s="351"/>
      <c r="K5" s="88"/>
      <c r="L5" s="41" t="s">
        <v>274</v>
      </c>
    </row>
    <row r="6" spans="1:12" s="7" customFormat="1" ht="25.5" customHeight="1">
      <c r="A6" s="101">
        <v>3</v>
      </c>
      <c r="B6" s="1" t="s">
        <v>76</v>
      </c>
      <c r="C6" s="1" t="s">
        <v>77</v>
      </c>
      <c r="D6" s="2" t="s">
        <v>78</v>
      </c>
      <c r="E6" s="42" t="s">
        <v>79</v>
      </c>
      <c r="F6" s="2" t="s">
        <v>80</v>
      </c>
      <c r="G6" s="2" t="s">
        <v>81</v>
      </c>
      <c r="H6" s="42">
        <v>41</v>
      </c>
      <c r="I6" s="42">
        <v>441</v>
      </c>
      <c r="J6" s="351"/>
      <c r="K6" s="88"/>
      <c r="L6" s="41" t="s">
        <v>274</v>
      </c>
    </row>
    <row r="7" spans="1:12" s="7" customFormat="1" ht="25.5" customHeight="1">
      <c r="A7" s="42">
        <v>4</v>
      </c>
      <c r="B7" s="1" t="s">
        <v>82</v>
      </c>
      <c r="C7" s="1" t="s">
        <v>83</v>
      </c>
      <c r="D7" s="42" t="s">
        <v>84</v>
      </c>
      <c r="E7" s="59" t="s">
        <v>85</v>
      </c>
      <c r="F7" s="59" t="s">
        <v>86</v>
      </c>
      <c r="G7" s="61" t="s">
        <v>81</v>
      </c>
      <c r="H7" s="42">
        <v>40</v>
      </c>
      <c r="I7" s="42">
        <v>344</v>
      </c>
      <c r="J7" s="351"/>
      <c r="K7" s="88"/>
      <c r="L7" s="41" t="s">
        <v>274</v>
      </c>
    </row>
    <row r="8" spans="1:12" s="7" customFormat="1" ht="25.5" customHeight="1">
      <c r="A8" s="101">
        <v>5</v>
      </c>
      <c r="B8" s="1" t="s">
        <v>87</v>
      </c>
      <c r="C8" s="1" t="s">
        <v>88</v>
      </c>
      <c r="D8" s="42" t="s">
        <v>89</v>
      </c>
      <c r="E8" s="60" t="s">
        <v>90</v>
      </c>
      <c r="F8" s="61" t="s">
        <v>86</v>
      </c>
      <c r="G8" s="61" t="s">
        <v>81</v>
      </c>
      <c r="H8" s="42">
        <v>105</v>
      </c>
      <c r="I8" s="42">
        <v>757</v>
      </c>
      <c r="J8" s="351"/>
      <c r="K8" s="88"/>
      <c r="L8" s="41" t="s">
        <v>274</v>
      </c>
    </row>
    <row r="9" spans="1:12" s="7" customFormat="1" ht="25.5" customHeight="1">
      <c r="A9" s="42">
        <v>6</v>
      </c>
      <c r="B9" s="1" t="s">
        <v>91</v>
      </c>
      <c r="C9" s="1" t="s">
        <v>92</v>
      </c>
      <c r="D9" s="42" t="s">
        <v>93</v>
      </c>
      <c r="E9" s="60" t="s">
        <v>94</v>
      </c>
      <c r="F9" s="59" t="s">
        <v>86</v>
      </c>
      <c r="G9" s="61" t="s">
        <v>81</v>
      </c>
      <c r="H9" s="42">
        <v>70</v>
      </c>
      <c r="I9" s="42">
        <v>650</v>
      </c>
      <c r="J9" s="351"/>
      <c r="K9" s="88"/>
      <c r="L9" s="41" t="s">
        <v>274</v>
      </c>
    </row>
    <row r="10" spans="1:12" s="4" customFormat="1" ht="25.5" customHeight="1">
      <c r="A10" s="101">
        <v>7</v>
      </c>
      <c r="B10" s="1" t="s">
        <v>95</v>
      </c>
      <c r="C10" s="1" t="s">
        <v>96</v>
      </c>
      <c r="D10" s="42" t="s">
        <v>97</v>
      </c>
      <c r="E10" s="60" t="s">
        <v>98</v>
      </c>
      <c r="F10" s="59" t="s">
        <v>86</v>
      </c>
      <c r="G10" s="61" t="s">
        <v>99</v>
      </c>
      <c r="H10" s="42">
        <v>98</v>
      </c>
      <c r="I10" s="42">
        <v>778</v>
      </c>
      <c r="J10" s="351"/>
      <c r="K10" s="89"/>
      <c r="L10" s="41" t="s">
        <v>274</v>
      </c>
    </row>
    <row r="11" spans="1:12" ht="37.5" customHeight="1">
      <c r="A11" s="42">
        <v>8</v>
      </c>
      <c r="B11" s="1" t="s">
        <v>100</v>
      </c>
      <c r="C11" s="1" t="s">
        <v>101</v>
      </c>
      <c r="D11" s="41" t="s">
        <v>102</v>
      </c>
      <c r="E11" s="114" t="s">
        <v>103</v>
      </c>
      <c r="F11" s="41" t="s">
        <v>104</v>
      </c>
      <c r="G11" s="115" t="s">
        <v>105</v>
      </c>
      <c r="H11" s="41">
        <v>75</v>
      </c>
      <c r="I11" s="41">
        <v>393</v>
      </c>
      <c r="J11" s="351"/>
      <c r="K11" s="40"/>
      <c r="L11" s="41" t="s">
        <v>274</v>
      </c>
    </row>
    <row r="12" spans="1:12" s="4" customFormat="1" ht="25.5" customHeight="1">
      <c r="A12" s="101">
        <v>9</v>
      </c>
      <c r="B12" s="1" t="s">
        <v>940</v>
      </c>
      <c r="C12" s="1" t="s">
        <v>107</v>
      </c>
      <c r="D12" s="41" t="s">
        <v>108</v>
      </c>
      <c r="E12" s="116" t="s">
        <v>109</v>
      </c>
      <c r="F12" s="13" t="s">
        <v>110</v>
      </c>
      <c r="G12" s="117" t="s">
        <v>158</v>
      </c>
      <c r="H12" s="13">
        <v>30</v>
      </c>
      <c r="I12" s="13">
        <v>58</v>
      </c>
      <c r="J12" s="351"/>
      <c r="K12" s="89"/>
      <c r="L12" s="41" t="s">
        <v>274</v>
      </c>
    </row>
    <row r="13" spans="1:12" s="4" customFormat="1" ht="63.75">
      <c r="A13" s="42">
        <v>10</v>
      </c>
      <c r="B13" s="1" t="s">
        <v>111</v>
      </c>
      <c r="C13" s="1" t="s">
        <v>88</v>
      </c>
      <c r="D13" s="41" t="s">
        <v>112</v>
      </c>
      <c r="E13" s="114" t="s">
        <v>113</v>
      </c>
      <c r="F13" s="41" t="s">
        <v>114</v>
      </c>
      <c r="G13" s="117" t="s">
        <v>115</v>
      </c>
      <c r="H13" s="13">
        <v>5</v>
      </c>
      <c r="I13" s="13">
        <v>60</v>
      </c>
      <c r="J13" s="351"/>
      <c r="K13" s="89"/>
      <c r="L13" s="41" t="s">
        <v>274</v>
      </c>
    </row>
    <row r="14" spans="1:12" ht="38.25">
      <c r="A14" s="101">
        <v>11</v>
      </c>
      <c r="B14" s="1" t="s">
        <v>116</v>
      </c>
      <c r="C14" s="1" t="s">
        <v>117</v>
      </c>
      <c r="D14" s="41" t="s">
        <v>118</v>
      </c>
      <c r="E14" s="271" t="s">
        <v>119</v>
      </c>
      <c r="F14" s="41" t="s">
        <v>120</v>
      </c>
      <c r="G14" s="117" t="s">
        <v>121</v>
      </c>
      <c r="H14" s="41">
        <v>52</v>
      </c>
      <c r="I14" s="41">
        <v>100</v>
      </c>
      <c r="J14" s="351"/>
      <c r="K14" s="40"/>
      <c r="L14" s="41" t="s">
        <v>274</v>
      </c>
    </row>
    <row r="15" spans="1:12" ht="25.5">
      <c r="A15" s="42">
        <v>12</v>
      </c>
      <c r="B15" s="1" t="s">
        <v>122</v>
      </c>
      <c r="C15" s="1" t="s">
        <v>67</v>
      </c>
      <c r="D15" s="41" t="s">
        <v>123</v>
      </c>
      <c r="E15" s="114" t="s">
        <v>124</v>
      </c>
      <c r="F15" s="41" t="s">
        <v>114</v>
      </c>
      <c r="G15" s="117" t="s">
        <v>125</v>
      </c>
      <c r="H15" s="41">
        <v>27</v>
      </c>
      <c r="I15" s="41"/>
      <c r="J15" s="351"/>
      <c r="K15" s="40"/>
      <c r="L15" s="41" t="s">
        <v>274</v>
      </c>
    </row>
    <row r="16" spans="1:12" ht="25.5">
      <c r="A16" s="101">
        <v>13</v>
      </c>
      <c r="B16" s="1" t="s">
        <v>126</v>
      </c>
      <c r="C16" s="1" t="s">
        <v>67</v>
      </c>
      <c r="D16" s="41" t="s">
        <v>127</v>
      </c>
      <c r="E16" s="114" t="s">
        <v>128</v>
      </c>
      <c r="F16" s="41" t="s">
        <v>129</v>
      </c>
      <c r="G16" s="117" t="s">
        <v>130</v>
      </c>
      <c r="H16" s="41"/>
      <c r="I16" s="41"/>
      <c r="J16" s="351"/>
      <c r="K16" s="40"/>
      <c r="L16" s="41" t="s">
        <v>274</v>
      </c>
    </row>
    <row r="17" spans="1:12" ht="38.25" customHeight="1">
      <c r="A17" s="42">
        <v>14</v>
      </c>
      <c r="B17" s="1" t="s">
        <v>131</v>
      </c>
      <c r="C17" s="1" t="s">
        <v>132</v>
      </c>
      <c r="D17" s="41" t="s">
        <v>133</v>
      </c>
      <c r="E17" s="114" t="s">
        <v>134</v>
      </c>
      <c r="F17" s="41" t="s">
        <v>86</v>
      </c>
      <c r="G17" s="117" t="s">
        <v>135</v>
      </c>
      <c r="H17" s="41"/>
      <c r="I17" s="41"/>
      <c r="J17" s="351"/>
      <c r="K17" s="40"/>
      <c r="L17" s="41" t="s">
        <v>274</v>
      </c>
    </row>
    <row r="18" spans="1:12" ht="25.5">
      <c r="A18" s="101">
        <v>15</v>
      </c>
      <c r="B18" s="1" t="s">
        <v>136</v>
      </c>
      <c r="C18" s="1" t="s">
        <v>137</v>
      </c>
      <c r="D18" s="41" t="s">
        <v>138</v>
      </c>
      <c r="E18" s="114" t="s">
        <v>139</v>
      </c>
      <c r="F18" s="41" t="s">
        <v>140</v>
      </c>
      <c r="G18" s="117" t="s">
        <v>141</v>
      </c>
      <c r="H18" s="41">
        <v>178</v>
      </c>
      <c r="I18" s="41">
        <v>232</v>
      </c>
      <c r="J18" s="351"/>
      <c r="K18" s="300" t="s">
        <v>1141</v>
      </c>
      <c r="L18" s="41" t="s">
        <v>274</v>
      </c>
    </row>
    <row r="19" spans="1:12" ht="35.25" customHeight="1">
      <c r="A19" s="42">
        <v>16</v>
      </c>
      <c r="B19" s="1" t="s">
        <v>142</v>
      </c>
      <c r="C19" s="1" t="s">
        <v>143</v>
      </c>
      <c r="D19" s="101" t="s">
        <v>144</v>
      </c>
      <c r="E19" s="118">
        <v>361866240</v>
      </c>
      <c r="F19" s="101" t="s">
        <v>86</v>
      </c>
      <c r="G19" s="119" t="s">
        <v>135</v>
      </c>
      <c r="H19" s="41"/>
      <c r="I19" s="41"/>
      <c r="J19" s="351"/>
      <c r="K19" s="40"/>
      <c r="L19" s="41" t="s">
        <v>274</v>
      </c>
    </row>
    <row r="20" spans="1:12" ht="25.5">
      <c r="A20" s="101">
        <v>17</v>
      </c>
      <c r="B20" s="1" t="s">
        <v>145</v>
      </c>
      <c r="C20" s="1" t="s">
        <v>143</v>
      </c>
      <c r="D20" s="41" t="s">
        <v>144</v>
      </c>
      <c r="E20" s="114">
        <v>361866240</v>
      </c>
      <c r="F20" s="41" t="s">
        <v>146</v>
      </c>
      <c r="G20" s="117" t="s">
        <v>147</v>
      </c>
      <c r="H20" s="41"/>
      <c r="I20" s="41"/>
      <c r="J20" s="351"/>
      <c r="K20" s="40"/>
      <c r="L20" s="41" t="s">
        <v>274</v>
      </c>
    </row>
    <row r="21" spans="1:12" ht="25.5">
      <c r="A21" s="42">
        <v>18</v>
      </c>
      <c r="B21" s="1" t="s">
        <v>148</v>
      </c>
      <c r="C21" s="1" t="s">
        <v>149</v>
      </c>
      <c r="D21" s="41" t="s">
        <v>150</v>
      </c>
      <c r="E21" s="114" t="s">
        <v>151</v>
      </c>
      <c r="F21" s="41" t="s">
        <v>140</v>
      </c>
      <c r="G21" s="117" t="s">
        <v>152</v>
      </c>
      <c r="H21" s="41">
        <v>44</v>
      </c>
      <c r="I21" s="41">
        <v>47</v>
      </c>
      <c r="J21" s="351"/>
      <c r="K21" s="40"/>
      <c r="L21" s="41" t="s">
        <v>274</v>
      </c>
    </row>
    <row r="22" spans="1:12" ht="25.5">
      <c r="A22" s="101">
        <v>19</v>
      </c>
      <c r="B22" s="1" t="s">
        <v>153</v>
      </c>
      <c r="C22" s="1" t="s">
        <v>154</v>
      </c>
      <c r="D22" s="41" t="s">
        <v>155</v>
      </c>
      <c r="E22" s="114" t="s">
        <v>156</v>
      </c>
      <c r="F22" s="41" t="s">
        <v>157</v>
      </c>
      <c r="G22" s="117" t="s">
        <v>158</v>
      </c>
      <c r="H22" s="41"/>
      <c r="I22" s="41"/>
      <c r="J22" s="351"/>
      <c r="K22" s="40"/>
      <c r="L22" s="41" t="s">
        <v>274</v>
      </c>
    </row>
    <row r="23" spans="1:12" ht="39.75" customHeight="1">
      <c r="A23" s="42">
        <v>20</v>
      </c>
      <c r="B23" s="1" t="s">
        <v>159</v>
      </c>
      <c r="C23" s="1" t="s">
        <v>67</v>
      </c>
      <c r="D23" s="41" t="s">
        <v>160</v>
      </c>
      <c r="E23" s="114" t="s">
        <v>161</v>
      </c>
      <c r="F23" s="41" t="s">
        <v>129</v>
      </c>
      <c r="G23" s="117" t="s">
        <v>169</v>
      </c>
      <c r="H23" s="41">
        <v>9</v>
      </c>
      <c r="I23" s="41"/>
      <c r="J23" s="351"/>
      <c r="K23" s="40"/>
      <c r="L23" s="41" t="s">
        <v>274</v>
      </c>
    </row>
    <row r="24" spans="1:12" ht="31.5" customHeight="1">
      <c r="A24" s="101">
        <v>21</v>
      </c>
      <c r="B24" s="1" t="s">
        <v>163</v>
      </c>
      <c r="C24" s="1" t="s">
        <v>164</v>
      </c>
      <c r="D24" s="41" t="s">
        <v>165</v>
      </c>
      <c r="E24" s="118" t="s">
        <v>166</v>
      </c>
      <c r="F24" s="41" t="s">
        <v>167</v>
      </c>
      <c r="G24" s="117" t="s">
        <v>168</v>
      </c>
      <c r="H24" s="41">
        <v>2</v>
      </c>
      <c r="I24" s="41"/>
      <c r="J24" s="352"/>
      <c r="K24" s="40"/>
      <c r="L24" s="41" t="s">
        <v>274</v>
      </c>
    </row>
  </sheetData>
  <sheetProtection/>
  <mergeCells count="1">
    <mergeCell ref="J4:J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8"/>
  <sheetViews>
    <sheetView tabSelected="1" view="pageBreakPreview" zoomScale="90" zoomScaleNormal="90" zoomScaleSheetLayoutView="90" workbookViewId="0" topLeftCell="E3">
      <selection activeCell="L14" sqref="L14"/>
    </sheetView>
  </sheetViews>
  <sheetFormatPr defaultColWidth="9.140625" defaultRowHeight="12.75"/>
  <cols>
    <col min="1" max="1" width="4.28125" style="6" customWidth="1"/>
    <col min="2" max="2" width="28.7109375" style="6" customWidth="1"/>
    <col min="3" max="3" width="15.7109375" style="8" customWidth="1"/>
    <col min="4" max="4" width="14.7109375" style="29" customWidth="1"/>
    <col min="5" max="5" width="16.421875" style="30" customWidth="1"/>
    <col min="6" max="6" width="11.00390625" style="6" customWidth="1"/>
    <col min="7" max="7" width="22.57421875" style="6" customWidth="1"/>
    <col min="8" max="8" width="13.57421875" style="6" customWidth="1"/>
    <col min="9" max="9" width="36.140625" style="6" customWidth="1"/>
    <col min="10" max="10" width="20.7109375" style="6" customWidth="1"/>
    <col min="11" max="12" width="15.140625" style="6" customWidth="1"/>
    <col min="13" max="13" width="16.57421875" style="6" customWidth="1"/>
    <col min="14" max="14" width="11.421875" style="6" customWidth="1"/>
    <col min="15" max="15" width="11.57421875" style="6" customWidth="1"/>
    <col min="16" max="16" width="13.28125" style="0" customWidth="1"/>
    <col min="17" max="17" width="11.57421875" style="0" customWidth="1"/>
    <col min="18" max="18" width="11.00390625" style="0" customWidth="1"/>
    <col min="19" max="19" width="12.7109375" style="0" customWidth="1"/>
    <col min="20" max="20" width="13.57421875" style="0" customWidth="1"/>
    <col min="21" max="21" width="11.7109375" style="0" customWidth="1"/>
    <col min="22" max="22" width="14.57421875" style="0" customWidth="1"/>
    <col min="23" max="23" width="12.00390625" style="0" customWidth="1"/>
  </cols>
  <sheetData>
    <row r="1" spans="1:6" ht="12.75">
      <c r="A1" s="21" t="s">
        <v>171</v>
      </c>
      <c r="F1" s="31"/>
    </row>
    <row r="2" spans="1:23" ht="62.25" customHeight="1">
      <c r="A2" s="355" t="s">
        <v>36</v>
      </c>
      <c r="B2" s="355" t="s">
        <v>37</v>
      </c>
      <c r="C2" s="355" t="s">
        <v>38</v>
      </c>
      <c r="D2" s="355" t="s">
        <v>39</v>
      </c>
      <c r="E2" s="355" t="s">
        <v>40</v>
      </c>
      <c r="F2" s="355" t="s">
        <v>41</v>
      </c>
      <c r="G2" s="355" t="s">
        <v>53</v>
      </c>
      <c r="H2" s="355" t="s">
        <v>54</v>
      </c>
      <c r="I2" s="355" t="s">
        <v>64</v>
      </c>
      <c r="J2" s="355" t="s">
        <v>13</v>
      </c>
      <c r="K2" s="355" t="s">
        <v>42</v>
      </c>
      <c r="L2" s="355"/>
      <c r="M2" s="355"/>
      <c r="N2" s="355" t="s">
        <v>55</v>
      </c>
      <c r="O2" s="355"/>
      <c r="P2" s="355"/>
      <c r="Q2" s="355"/>
      <c r="R2" s="355"/>
      <c r="S2" s="355"/>
      <c r="T2" s="355" t="s">
        <v>61</v>
      </c>
      <c r="U2" s="355" t="s">
        <v>43</v>
      </c>
      <c r="V2" s="355" t="s">
        <v>44</v>
      </c>
      <c r="W2" s="355" t="s">
        <v>45</v>
      </c>
    </row>
    <row r="3" spans="1:23" ht="62.25" customHeight="1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103" t="s">
        <v>46</v>
      </c>
      <c r="L3" s="103" t="s">
        <v>47</v>
      </c>
      <c r="M3" s="103" t="s">
        <v>48</v>
      </c>
      <c r="N3" s="103" t="s">
        <v>49</v>
      </c>
      <c r="O3" s="103" t="s">
        <v>62</v>
      </c>
      <c r="P3" s="103" t="s">
        <v>63</v>
      </c>
      <c r="Q3" s="103" t="s">
        <v>50</v>
      </c>
      <c r="R3" s="103" t="s">
        <v>51</v>
      </c>
      <c r="S3" s="103" t="s">
        <v>52</v>
      </c>
      <c r="T3" s="355"/>
      <c r="U3" s="355"/>
      <c r="V3" s="355"/>
      <c r="W3" s="355"/>
    </row>
    <row r="4" spans="1:23" ht="13.5" customHeight="1">
      <c r="A4" s="356" t="s">
        <v>174</v>
      </c>
      <c r="B4" s="356"/>
      <c r="C4" s="356"/>
      <c r="D4" s="356"/>
      <c r="E4" s="356"/>
      <c r="F4" s="75"/>
      <c r="G4" s="90"/>
      <c r="H4" s="90"/>
      <c r="I4" s="90"/>
      <c r="J4" s="90"/>
      <c r="K4" s="90"/>
      <c r="L4" s="90"/>
      <c r="M4" s="90"/>
      <c r="N4" s="90"/>
      <c r="O4" s="90"/>
      <c r="P4" s="91"/>
      <c r="Q4" s="91"/>
      <c r="R4" s="91"/>
      <c r="S4" s="91"/>
      <c r="T4" s="91"/>
      <c r="U4" s="91"/>
      <c r="V4" s="91"/>
      <c r="W4" s="91"/>
    </row>
    <row r="5" spans="1:23" s="11" customFormat="1" ht="38.25">
      <c r="A5" s="1">
        <v>1</v>
      </c>
      <c r="B5" s="121" t="s">
        <v>175</v>
      </c>
      <c r="C5" s="121" t="s">
        <v>176</v>
      </c>
      <c r="D5" s="122" t="s">
        <v>177</v>
      </c>
      <c r="E5" s="122"/>
      <c r="F5" s="122" t="s">
        <v>178</v>
      </c>
      <c r="G5" s="123">
        <v>11135752.48</v>
      </c>
      <c r="H5" s="2" t="s">
        <v>179</v>
      </c>
      <c r="I5" s="124" t="s">
        <v>180</v>
      </c>
      <c r="J5" s="122" t="s">
        <v>181</v>
      </c>
      <c r="K5" s="122" t="s">
        <v>266</v>
      </c>
      <c r="L5" s="122" t="s">
        <v>267</v>
      </c>
      <c r="M5" s="122" t="s">
        <v>268</v>
      </c>
      <c r="N5" s="122" t="s">
        <v>269</v>
      </c>
      <c r="O5" s="122" t="s">
        <v>269</v>
      </c>
      <c r="P5" s="122" t="s">
        <v>269</v>
      </c>
      <c r="Q5" s="122" t="s">
        <v>269</v>
      </c>
      <c r="R5" s="122" t="s">
        <v>270</v>
      </c>
      <c r="S5" s="122" t="s">
        <v>269</v>
      </c>
      <c r="T5" s="152">
        <v>4222.48</v>
      </c>
      <c r="U5" s="152">
        <v>4</v>
      </c>
      <c r="V5" s="152" t="s">
        <v>271</v>
      </c>
      <c r="W5" s="152" t="s">
        <v>272</v>
      </c>
    </row>
    <row r="6" spans="1:23" s="11" customFormat="1" ht="38.25">
      <c r="A6" s="1">
        <v>2</v>
      </c>
      <c r="B6" s="1" t="s">
        <v>182</v>
      </c>
      <c r="C6" s="1" t="s">
        <v>176</v>
      </c>
      <c r="D6" s="2" t="s">
        <v>177</v>
      </c>
      <c r="E6" s="2"/>
      <c r="F6" s="2" t="s">
        <v>178</v>
      </c>
      <c r="G6" s="125">
        <v>6783484.03</v>
      </c>
      <c r="H6" s="2" t="s">
        <v>179</v>
      </c>
      <c r="I6" s="126" t="s">
        <v>180</v>
      </c>
      <c r="J6" s="2" t="s">
        <v>183</v>
      </c>
      <c r="K6" s="2" t="s">
        <v>266</v>
      </c>
      <c r="L6" s="2" t="s">
        <v>273</v>
      </c>
      <c r="M6" s="2" t="s">
        <v>268</v>
      </c>
      <c r="N6" s="2" t="s">
        <v>269</v>
      </c>
      <c r="O6" s="2" t="s">
        <v>269</v>
      </c>
      <c r="P6" s="2" t="s">
        <v>269</v>
      </c>
      <c r="Q6" s="2" t="s">
        <v>269</v>
      </c>
      <c r="R6" s="2" t="s">
        <v>270</v>
      </c>
      <c r="S6" s="2" t="s">
        <v>269</v>
      </c>
      <c r="T6" s="42">
        <v>1976</v>
      </c>
      <c r="U6" s="42">
        <v>2</v>
      </c>
      <c r="V6" s="42" t="s">
        <v>274</v>
      </c>
      <c r="W6" s="42" t="s">
        <v>272</v>
      </c>
    </row>
    <row r="7" spans="1:23" s="11" customFormat="1" ht="25.5">
      <c r="A7" s="1">
        <v>3</v>
      </c>
      <c r="B7" s="121" t="s">
        <v>184</v>
      </c>
      <c r="C7" s="121" t="s">
        <v>185</v>
      </c>
      <c r="D7" s="2" t="s">
        <v>177</v>
      </c>
      <c r="E7" s="2"/>
      <c r="F7" s="2">
        <v>1999</v>
      </c>
      <c r="G7" s="123">
        <v>165000</v>
      </c>
      <c r="H7" s="2" t="s">
        <v>186</v>
      </c>
      <c r="I7" s="126"/>
      <c r="J7" s="122" t="s">
        <v>187</v>
      </c>
      <c r="K7" s="130" t="s">
        <v>1466</v>
      </c>
      <c r="L7" s="130" t="s">
        <v>1467</v>
      </c>
      <c r="M7" s="130" t="s">
        <v>1469</v>
      </c>
      <c r="N7" s="130" t="s">
        <v>269</v>
      </c>
      <c r="O7" s="130" t="s">
        <v>269</v>
      </c>
      <c r="P7" s="130" t="s">
        <v>269</v>
      </c>
      <c r="Q7" s="130" t="s">
        <v>269</v>
      </c>
      <c r="R7" s="130" t="s">
        <v>270</v>
      </c>
      <c r="S7" s="130" t="s">
        <v>269</v>
      </c>
      <c r="T7" s="152">
        <v>49.03</v>
      </c>
      <c r="U7" s="154">
        <v>4</v>
      </c>
      <c r="V7" s="154" t="s">
        <v>177</v>
      </c>
      <c r="W7" s="154" t="s">
        <v>207</v>
      </c>
    </row>
    <row r="8" spans="1:23" s="11" customFormat="1" ht="25.5">
      <c r="A8" s="1">
        <v>4</v>
      </c>
      <c r="B8" s="1" t="s">
        <v>188</v>
      </c>
      <c r="C8" s="121" t="s">
        <v>185</v>
      </c>
      <c r="D8" s="2" t="s">
        <v>177</v>
      </c>
      <c r="E8" s="2"/>
      <c r="F8" s="2">
        <v>1999</v>
      </c>
      <c r="G8" s="125">
        <v>122000</v>
      </c>
      <c r="H8" s="2" t="s">
        <v>186</v>
      </c>
      <c r="I8" s="132"/>
      <c r="J8" s="122" t="s">
        <v>187</v>
      </c>
      <c r="K8" s="130" t="s">
        <v>1466</v>
      </c>
      <c r="L8" s="130" t="s">
        <v>1467</v>
      </c>
      <c r="M8" s="130" t="s">
        <v>1469</v>
      </c>
      <c r="N8" s="130" t="s">
        <v>269</v>
      </c>
      <c r="O8" s="130" t="s">
        <v>269</v>
      </c>
      <c r="P8" s="130" t="s">
        <v>269</v>
      </c>
      <c r="Q8" s="130" t="s">
        <v>269</v>
      </c>
      <c r="R8" s="130" t="s">
        <v>270</v>
      </c>
      <c r="S8" s="130" t="s">
        <v>269</v>
      </c>
      <c r="T8" s="42">
        <v>36.31</v>
      </c>
      <c r="U8" s="154">
        <v>4</v>
      </c>
      <c r="V8" s="154" t="s">
        <v>177</v>
      </c>
      <c r="W8" s="154" t="s">
        <v>207</v>
      </c>
    </row>
    <row r="9" spans="1:23" s="11" customFormat="1" ht="25.5">
      <c r="A9" s="1">
        <v>5</v>
      </c>
      <c r="B9" s="1" t="s">
        <v>189</v>
      </c>
      <c r="C9" s="121" t="s">
        <v>185</v>
      </c>
      <c r="D9" s="2" t="s">
        <v>177</v>
      </c>
      <c r="E9" s="2"/>
      <c r="F9" s="2">
        <v>1999</v>
      </c>
      <c r="G9" s="125">
        <v>122000</v>
      </c>
      <c r="H9" s="2" t="s">
        <v>186</v>
      </c>
      <c r="I9" s="132"/>
      <c r="J9" s="122" t="s">
        <v>187</v>
      </c>
      <c r="K9" s="130" t="s">
        <v>1466</v>
      </c>
      <c r="L9" s="130" t="s">
        <v>1467</v>
      </c>
      <c r="M9" s="130" t="s">
        <v>1469</v>
      </c>
      <c r="N9" s="130" t="s">
        <v>269</v>
      </c>
      <c r="O9" s="130" t="s">
        <v>269</v>
      </c>
      <c r="P9" s="130" t="s">
        <v>269</v>
      </c>
      <c r="Q9" s="130" t="s">
        <v>269</v>
      </c>
      <c r="R9" s="130" t="s">
        <v>270</v>
      </c>
      <c r="S9" s="130" t="s">
        <v>269</v>
      </c>
      <c r="T9" s="42">
        <v>36.31</v>
      </c>
      <c r="U9" s="154">
        <v>4</v>
      </c>
      <c r="V9" s="154" t="s">
        <v>177</v>
      </c>
      <c r="W9" s="154" t="s">
        <v>207</v>
      </c>
    </row>
    <row r="10" spans="1:23" s="11" customFormat="1" ht="25.5">
      <c r="A10" s="1">
        <v>6</v>
      </c>
      <c r="B10" s="1" t="s">
        <v>190</v>
      </c>
      <c r="C10" s="121" t="s">
        <v>185</v>
      </c>
      <c r="D10" s="2" t="s">
        <v>177</v>
      </c>
      <c r="E10" s="2"/>
      <c r="F10" s="2">
        <v>1999</v>
      </c>
      <c r="G10" s="125">
        <v>155000</v>
      </c>
      <c r="H10" s="2" t="s">
        <v>186</v>
      </c>
      <c r="I10" s="132"/>
      <c r="J10" s="122" t="s">
        <v>187</v>
      </c>
      <c r="K10" s="130" t="s">
        <v>1466</v>
      </c>
      <c r="L10" s="130" t="s">
        <v>1467</v>
      </c>
      <c r="M10" s="130" t="s">
        <v>1469</v>
      </c>
      <c r="N10" s="130" t="s">
        <v>269</v>
      </c>
      <c r="O10" s="130" t="s">
        <v>269</v>
      </c>
      <c r="P10" s="130" t="s">
        <v>269</v>
      </c>
      <c r="Q10" s="130" t="s">
        <v>269</v>
      </c>
      <c r="R10" s="130" t="s">
        <v>270</v>
      </c>
      <c r="S10" s="130" t="s">
        <v>269</v>
      </c>
      <c r="T10" s="42">
        <v>46.06</v>
      </c>
      <c r="U10" s="154">
        <v>4</v>
      </c>
      <c r="V10" s="154" t="s">
        <v>177</v>
      </c>
      <c r="W10" s="154" t="s">
        <v>207</v>
      </c>
    </row>
    <row r="11" spans="1:23" s="11" customFormat="1" ht="25.5">
      <c r="A11" s="1">
        <v>7</v>
      </c>
      <c r="B11" s="1" t="s">
        <v>191</v>
      </c>
      <c r="C11" s="121" t="s">
        <v>185</v>
      </c>
      <c r="D11" s="2" t="s">
        <v>177</v>
      </c>
      <c r="E11" s="2"/>
      <c r="F11" s="2">
        <v>1930</v>
      </c>
      <c r="G11" s="125">
        <v>129000</v>
      </c>
      <c r="H11" s="2" t="s">
        <v>186</v>
      </c>
      <c r="I11" s="132"/>
      <c r="J11" s="2" t="s">
        <v>192</v>
      </c>
      <c r="K11" s="130" t="s">
        <v>1466</v>
      </c>
      <c r="L11" s="130" t="s">
        <v>335</v>
      </c>
      <c r="M11" s="130" t="s">
        <v>1469</v>
      </c>
      <c r="N11" s="130" t="s">
        <v>269</v>
      </c>
      <c r="O11" s="130" t="s">
        <v>412</v>
      </c>
      <c r="P11" s="130" t="s">
        <v>412</v>
      </c>
      <c r="Q11" s="130" t="s">
        <v>412</v>
      </c>
      <c r="R11" s="130" t="s">
        <v>270</v>
      </c>
      <c r="S11" s="130" t="s">
        <v>412</v>
      </c>
      <c r="T11" s="42">
        <v>38.2</v>
      </c>
      <c r="U11" s="154">
        <v>3</v>
      </c>
      <c r="V11" s="154" t="s">
        <v>177</v>
      </c>
      <c r="W11" s="154" t="s">
        <v>207</v>
      </c>
    </row>
    <row r="12" spans="1:23" s="11" customFormat="1" ht="25.5">
      <c r="A12" s="1">
        <v>8</v>
      </c>
      <c r="B12" s="1" t="s">
        <v>193</v>
      </c>
      <c r="C12" s="121" t="s">
        <v>185</v>
      </c>
      <c r="D12" s="2" t="s">
        <v>177</v>
      </c>
      <c r="E12" s="2"/>
      <c r="F12" s="2">
        <v>1910</v>
      </c>
      <c r="G12" s="125">
        <v>133000</v>
      </c>
      <c r="H12" s="2" t="s">
        <v>186</v>
      </c>
      <c r="I12" s="132"/>
      <c r="J12" s="2" t="s">
        <v>194</v>
      </c>
      <c r="K12" s="130" t="s">
        <v>1466</v>
      </c>
      <c r="L12" s="130" t="s">
        <v>335</v>
      </c>
      <c r="M12" s="130" t="s">
        <v>1470</v>
      </c>
      <c r="N12" s="153" t="s">
        <v>1474</v>
      </c>
      <c r="O12" s="153" t="s">
        <v>280</v>
      </c>
      <c r="P12" s="153" t="s">
        <v>412</v>
      </c>
      <c r="Q12" s="153" t="s">
        <v>280</v>
      </c>
      <c r="R12" s="130" t="s">
        <v>270</v>
      </c>
      <c r="S12" s="153" t="s">
        <v>568</v>
      </c>
      <c r="T12" s="42">
        <v>39.5</v>
      </c>
      <c r="U12" s="154">
        <v>2</v>
      </c>
      <c r="V12" s="154" t="s">
        <v>177</v>
      </c>
      <c r="W12" s="154" t="s">
        <v>207</v>
      </c>
    </row>
    <row r="13" spans="1:23" s="11" customFormat="1" ht="25.5">
      <c r="A13" s="1">
        <v>9</v>
      </c>
      <c r="B13" s="1" t="s">
        <v>195</v>
      </c>
      <c r="C13" s="121" t="s">
        <v>185</v>
      </c>
      <c r="D13" s="2" t="s">
        <v>177</v>
      </c>
      <c r="E13" s="2" t="s">
        <v>177</v>
      </c>
      <c r="F13" s="130">
        <v>1870</v>
      </c>
      <c r="G13" s="125">
        <v>206000</v>
      </c>
      <c r="H13" s="2" t="s">
        <v>186</v>
      </c>
      <c r="I13" s="132"/>
      <c r="J13" s="2" t="s">
        <v>196</v>
      </c>
      <c r="K13" s="130" t="s">
        <v>281</v>
      </c>
      <c r="L13" s="130" t="s">
        <v>1468</v>
      </c>
      <c r="M13" s="130" t="s">
        <v>1471</v>
      </c>
      <c r="N13" s="153" t="s">
        <v>1474</v>
      </c>
      <c r="O13" s="130" t="s">
        <v>278</v>
      </c>
      <c r="P13" s="130" t="s">
        <v>412</v>
      </c>
      <c r="Q13" s="130" t="s">
        <v>412</v>
      </c>
      <c r="R13" s="130" t="s">
        <v>270</v>
      </c>
      <c r="S13" s="130" t="s">
        <v>412</v>
      </c>
      <c r="T13" s="42">
        <v>61.18</v>
      </c>
      <c r="U13" s="154">
        <v>2</v>
      </c>
      <c r="V13" s="154" t="s">
        <v>207</v>
      </c>
      <c r="W13" s="154" t="s">
        <v>207</v>
      </c>
    </row>
    <row r="14" spans="1:23" s="11" customFormat="1" ht="25.5">
      <c r="A14" s="1">
        <v>10</v>
      </c>
      <c r="B14" s="1" t="s">
        <v>197</v>
      </c>
      <c r="C14" s="121" t="s">
        <v>185</v>
      </c>
      <c r="D14" s="2" t="s">
        <v>177</v>
      </c>
      <c r="E14" s="2" t="s">
        <v>177</v>
      </c>
      <c r="F14" s="130">
        <v>1890</v>
      </c>
      <c r="G14" s="125">
        <v>131000</v>
      </c>
      <c r="H14" s="2" t="s">
        <v>186</v>
      </c>
      <c r="I14" s="132"/>
      <c r="J14" s="2" t="s">
        <v>196</v>
      </c>
      <c r="K14" s="130" t="s">
        <v>281</v>
      </c>
      <c r="L14" s="130" t="s">
        <v>1468</v>
      </c>
      <c r="M14" s="130" t="s">
        <v>1472</v>
      </c>
      <c r="N14" s="153" t="s">
        <v>1474</v>
      </c>
      <c r="O14" s="130" t="s">
        <v>286</v>
      </c>
      <c r="P14" s="130" t="s">
        <v>408</v>
      </c>
      <c r="Q14" s="130" t="s">
        <v>408</v>
      </c>
      <c r="R14" s="130" t="s">
        <v>270</v>
      </c>
      <c r="S14" s="130" t="s">
        <v>408</v>
      </c>
      <c r="T14" s="42">
        <v>38.07</v>
      </c>
      <c r="U14" s="154">
        <v>3</v>
      </c>
      <c r="V14" s="154" t="s">
        <v>177</v>
      </c>
      <c r="W14" s="154" t="s">
        <v>207</v>
      </c>
    </row>
    <row r="15" spans="1:23" s="11" customFormat="1" ht="25.5">
      <c r="A15" s="1">
        <v>11</v>
      </c>
      <c r="B15" s="1" t="s">
        <v>198</v>
      </c>
      <c r="C15" s="121" t="s">
        <v>185</v>
      </c>
      <c r="D15" s="2" t="s">
        <v>177</v>
      </c>
      <c r="E15" s="2"/>
      <c r="F15" s="130">
        <v>1870</v>
      </c>
      <c r="G15" s="125">
        <v>138000</v>
      </c>
      <c r="H15" s="2" t="s">
        <v>186</v>
      </c>
      <c r="I15" s="132"/>
      <c r="J15" s="2" t="s">
        <v>196</v>
      </c>
      <c r="K15" s="130" t="s">
        <v>281</v>
      </c>
      <c r="L15" s="130" t="s">
        <v>1468</v>
      </c>
      <c r="M15" s="130" t="s">
        <v>1472</v>
      </c>
      <c r="N15" s="153" t="s">
        <v>1474</v>
      </c>
      <c r="O15" s="130" t="s">
        <v>278</v>
      </c>
      <c r="P15" s="130" t="s">
        <v>408</v>
      </c>
      <c r="Q15" s="130" t="s">
        <v>408</v>
      </c>
      <c r="R15" s="130" t="s">
        <v>270</v>
      </c>
      <c r="S15" s="130" t="s">
        <v>408</v>
      </c>
      <c r="T15" s="42">
        <v>40.96</v>
      </c>
      <c r="U15" s="154">
        <v>2</v>
      </c>
      <c r="V15" s="154" t="s">
        <v>207</v>
      </c>
      <c r="W15" s="154" t="s">
        <v>207</v>
      </c>
    </row>
    <row r="16" spans="1:23" s="11" customFormat="1" ht="12.75">
      <c r="A16" s="1">
        <v>12</v>
      </c>
      <c r="B16" s="1" t="s">
        <v>199</v>
      </c>
      <c r="C16" s="121" t="s">
        <v>185</v>
      </c>
      <c r="D16" s="2" t="s">
        <v>177</v>
      </c>
      <c r="E16" s="2"/>
      <c r="F16" s="2">
        <v>1980</v>
      </c>
      <c r="G16" s="125">
        <v>231000</v>
      </c>
      <c r="H16" s="2" t="s">
        <v>186</v>
      </c>
      <c r="I16" s="132"/>
      <c r="J16" s="2" t="s">
        <v>200</v>
      </c>
      <c r="K16" s="130" t="s">
        <v>1466</v>
      </c>
      <c r="L16" s="130" t="s">
        <v>1467</v>
      </c>
      <c r="M16" s="130" t="s">
        <v>1473</v>
      </c>
      <c r="N16" s="153" t="s">
        <v>1474</v>
      </c>
      <c r="O16" s="130" t="s">
        <v>278</v>
      </c>
      <c r="P16" s="130" t="s">
        <v>412</v>
      </c>
      <c r="Q16" s="130" t="s">
        <v>412</v>
      </c>
      <c r="R16" s="130" t="s">
        <v>177</v>
      </c>
      <c r="S16" s="130" t="s">
        <v>412</v>
      </c>
      <c r="T16" s="42">
        <v>68.55</v>
      </c>
      <c r="U16" s="154">
        <v>2</v>
      </c>
      <c r="V16" s="154" t="s">
        <v>177</v>
      </c>
      <c r="W16" s="154" t="s">
        <v>207</v>
      </c>
    </row>
    <row r="17" spans="1:23" s="11" customFormat="1" ht="12.75">
      <c r="A17" s="1">
        <v>13</v>
      </c>
      <c r="B17" s="1" t="s">
        <v>201</v>
      </c>
      <c r="C17" s="121" t="s">
        <v>185</v>
      </c>
      <c r="D17" s="2" t="s">
        <v>1397</v>
      </c>
      <c r="E17" s="2"/>
      <c r="F17" s="2">
        <v>1980</v>
      </c>
      <c r="G17" s="125">
        <v>131000</v>
      </c>
      <c r="H17" s="2" t="s">
        <v>186</v>
      </c>
      <c r="I17" s="132"/>
      <c r="J17" s="2" t="s">
        <v>200</v>
      </c>
      <c r="K17" s="130" t="s">
        <v>1466</v>
      </c>
      <c r="L17" s="130" t="s">
        <v>1467</v>
      </c>
      <c r="M17" s="130" t="s">
        <v>1473</v>
      </c>
      <c r="N17" s="153" t="s">
        <v>1474</v>
      </c>
      <c r="O17" s="130" t="s">
        <v>278</v>
      </c>
      <c r="P17" s="130" t="s">
        <v>412</v>
      </c>
      <c r="Q17" s="130" t="s">
        <v>412</v>
      </c>
      <c r="R17" s="130" t="s">
        <v>177</v>
      </c>
      <c r="S17" s="130" t="s">
        <v>412</v>
      </c>
      <c r="T17" s="42">
        <v>38.92</v>
      </c>
      <c r="U17" s="154">
        <v>2</v>
      </c>
      <c r="V17" s="154" t="s">
        <v>177</v>
      </c>
      <c r="W17" s="154" t="s">
        <v>207</v>
      </c>
    </row>
    <row r="18" spans="1:23" s="11" customFormat="1" ht="12.75">
      <c r="A18" s="1">
        <v>14</v>
      </c>
      <c r="B18" s="1" t="s">
        <v>202</v>
      </c>
      <c r="C18" s="121" t="s">
        <v>185</v>
      </c>
      <c r="D18" s="2" t="s">
        <v>177</v>
      </c>
      <c r="E18" s="2"/>
      <c r="F18" s="2">
        <v>1980</v>
      </c>
      <c r="G18" s="125">
        <v>231000</v>
      </c>
      <c r="H18" s="2" t="s">
        <v>186</v>
      </c>
      <c r="I18" s="132"/>
      <c r="J18" s="2" t="s">
        <v>200</v>
      </c>
      <c r="K18" s="130" t="s">
        <v>1466</v>
      </c>
      <c r="L18" s="130" t="s">
        <v>1467</v>
      </c>
      <c r="M18" s="130" t="s">
        <v>1473</v>
      </c>
      <c r="N18" s="153" t="s">
        <v>1474</v>
      </c>
      <c r="O18" s="130" t="s">
        <v>278</v>
      </c>
      <c r="P18" s="130" t="s">
        <v>412</v>
      </c>
      <c r="Q18" s="130" t="s">
        <v>412</v>
      </c>
      <c r="R18" s="130" t="s">
        <v>177</v>
      </c>
      <c r="S18" s="130" t="s">
        <v>412</v>
      </c>
      <c r="T18" s="42">
        <v>68.55</v>
      </c>
      <c r="U18" s="154">
        <v>2</v>
      </c>
      <c r="V18" s="154" t="s">
        <v>177</v>
      </c>
      <c r="W18" s="154" t="s">
        <v>207</v>
      </c>
    </row>
    <row r="19" spans="1:23" s="11" customFormat="1" ht="12.75">
      <c r="A19" s="1">
        <v>15</v>
      </c>
      <c r="B19" s="1" t="s">
        <v>203</v>
      </c>
      <c r="C19" s="121" t="s">
        <v>185</v>
      </c>
      <c r="D19" s="2" t="s">
        <v>177</v>
      </c>
      <c r="E19" s="2"/>
      <c r="F19" s="2">
        <v>1980</v>
      </c>
      <c r="G19" s="125">
        <v>188000</v>
      </c>
      <c r="H19" s="2" t="s">
        <v>186</v>
      </c>
      <c r="I19" s="132"/>
      <c r="J19" s="2" t="s">
        <v>200</v>
      </c>
      <c r="K19" s="130" t="s">
        <v>1466</v>
      </c>
      <c r="L19" s="130" t="s">
        <v>1467</v>
      </c>
      <c r="M19" s="130" t="s">
        <v>1473</v>
      </c>
      <c r="N19" s="153" t="s">
        <v>1474</v>
      </c>
      <c r="O19" s="130" t="s">
        <v>278</v>
      </c>
      <c r="P19" s="130" t="s">
        <v>412</v>
      </c>
      <c r="Q19" s="130" t="s">
        <v>412</v>
      </c>
      <c r="R19" s="130" t="s">
        <v>177</v>
      </c>
      <c r="S19" s="130" t="s">
        <v>412</v>
      </c>
      <c r="T19" s="42">
        <v>55.8</v>
      </c>
      <c r="U19" s="154">
        <v>2</v>
      </c>
      <c r="V19" s="154" t="s">
        <v>177</v>
      </c>
      <c r="W19" s="154" t="s">
        <v>207</v>
      </c>
    </row>
    <row r="20" spans="1:23" s="11" customFormat="1" ht="25.5">
      <c r="A20" s="1">
        <v>16</v>
      </c>
      <c r="B20" s="1" t="s">
        <v>204</v>
      </c>
      <c r="C20" s="121" t="s">
        <v>176</v>
      </c>
      <c r="D20" s="2" t="s">
        <v>177</v>
      </c>
      <c r="E20" s="2"/>
      <c r="F20" s="2">
        <v>1970</v>
      </c>
      <c r="G20" s="125">
        <v>884204.64</v>
      </c>
      <c r="H20" s="2" t="s">
        <v>179</v>
      </c>
      <c r="I20" s="132"/>
      <c r="J20" s="2" t="s">
        <v>205</v>
      </c>
      <c r="K20" s="130" t="s">
        <v>1466</v>
      </c>
      <c r="L20" s="130" t="s">
        <v>1467</v>
      </c>
      <c r="M20" s="130" t="s">
        <v>1473</v>
      </c>
      <c r="N20" s="153" t="s">
        <v>1474</v>
      </c>
      <c r="O20" s="130" t="s">
        <v>278</v>
      </c>
      <c r="P20" s="130" t="s">
        <v>412</v>
      </c>
      <c r="Q20" s="130" t="s">
        <v>412</v>
      </c>
      <c r="R20" s="130" t="s">
        <v>299</v>
      </c>
      <c r="S20" s="130" t="s">
        <v>412</v>
      </c>
      <c r="T20" s="42">
        <v>52.59</v>
      </c>
      <c r="U20" s="154">
        <v>4</v>
      </c>
      <c r="V20" s="154" t="s">
        <v>177</v>
      </c>
      <c r="W20" s="154" t="s">
        <v>177</v>
      </c>
    </row>
    <row r="21" spans="1:23" s="11" customFormat="1" ht="38.25">
      <c r="A21" s="1">
        <v>17</v>
      </c>
      <c r="B21" s="1" t="s">
        <v>206</v>
      </c>
      <c r="C21" s="121"/>
      <c r="D21" s="2" t="s">
        <v>207</v>
      </c>
      <c r="E21" s="2" t="s">
        <v>207</v>
      </c>
      <c r="F21" s="2">
        <v>1939</v>
      </c>
      <c r="G21" s="267">
        <v>200000</v>
      </c>
      <c r="H21" s="2" t="s">
        <v>179</v>
      </c>
      <c r="I21" s="126"/>
      <c r="J21" s="2" t="s">
        <v>208</v>
      </c>
      <c r="K21" s="2" t="s">
        <v>275</v>
      </c>
      <c r="L21" s="2" t="s">
        <v>276</v>
      </c>
      <c r="M21" s="2" t="s">
        <v>277</v>
      </c>
      <c r="N21" s="2" t="s">
        <v>278</v>
      </c>
      <c r="O21" s="2" t="s">
        <v>279</v>
      </c>
      <c r="P21" s="2" t="s">
        <v>279</v>
      </c>
      <c r="Q21" s="2" t="s">
        <v>280</v>
      </c>
      <c r="R21" s="2" t="s">
        <v>279</v>
      </c>
      <c r="S21" s="2" t="s">
        <v>279</v>
      </c>
      <c r="T21" s="42">
        <v>422</v>
      </c>
      <c r="U21" s="42">
        <v>1</v>
      </c>
      <c r="V21" s="42" t="s">
        <v>207</v>
      </c>
      <c r="W21" s="42" t="s">
        <v>207</v>
      </c>
    </row>
    <row r="22" spans="1:23" s="11" customFormat="1" ht="63.75">
      <c r="A22" s="1">
        <v>18</v>
      </c>
      <c r="B22" s="1" t="s">
        <v>209</v>
      </c>
      <c r="C22" s="127" t="s">
        <v>210</v>
      </c>
      <c r="D22" s="2" t="s">
        <v>177</v>
      </c>
      <c r="E22" s="2" t="s">
        <v>207</v>
      </c>
      <c r="F22" s="2">
        <v>1954</v>
      </c>
      <c r="G22" s="267" t="s">
        <v>211</v>
      </c>
      <c r="H22" s="2" t="s">
        <v>179</v>
      </c>
      <c r="I22" s="126"/>
      <c r="J22" s="2" t="s">
        <v>212</v>
      </c>
      <c r="K22" s="2" t="s">
        <v>281</v>
      </c>
      <c r="L22" s="2" t="s">
        <v>282</v>
      </c>
      <c r="M22" s="2" t="s">
        <v>283</v>
      </c>
      <c r="N22" s="2" t="s">
        <v>278</v>
      </c>
      <c r="O22" s="2" t="s">
        <v>280</v>
      </c>
      <c r="P22" s="2" t="s">
        <v>280</v>
      </c>
      <c r="Q22" s="2" t="s">
        <v>280</v>
      </c>
      <c r="R22" s="2" t="s">
        <v>279</v>
      </c>
      <c r="S22" s="2" t="s">
        <v>280</v>
      </c>
      <c r="T22" s="2" t="s">
        <v>284</v>
      </c>
      <c r="U22" s="42">
        <v>2</v>
      </c>
      <c r="V22" s="42" t="s">
        <v>207</v>
      </c>
      <c r="W22" s="42" t="s">
        <v>207</v>
      </c>
    </row>
    <row r="23" spans="1:23" s="11" customFormat="1" ht="76.5">
      <c r="A23" s="1">
        <v>19</v>
      </c>
      <c r="B23" s="1" t="s">
        <v>213</v>
      </c>
      <c r="C23" s="127" t="s">
        <v>210</v>
      </c>
      <c r="D23" s="2" t="s">
        <v>177</v>
      </c>
      <c r="E23" s="2" t="s">
        <v>207</v>
      </c>
      <c r="F23" s="2">
        <v>1939</v>
      </c>
      <c r="G23" s="267" t="s">
        <v>214</v>
      </c>
      <c r="H23" s="2" t="s">
        <v>179</v>
      </c>
      <c r="I23" s="126"/>
      <c r="J23" s="2" t="s">
        <v>215</v>
      </c>
      <c r="K23" s="2" t="s">
        <v>281</v>
      </c>
      <c r="L23" s="2" t="s">
        <v>282</v>
      </c>
      <c r="M23" s="2" t="s">
        <v>285</v>
      </c>
      <c r="N23" s="2" t="s">
        <v>286</v>
      </c>
      <c r="O23" s="2" t="s">
        <v>280</v>
      </c>
      <c r="P23" s="2" t="s">
        <v>279</v>
      </c>
      <c r="Q23" s="2" t="s">
        <v>280</v>
      </c>
      <c r="R23" s="2" t="s">
        <v>279</v>
      </c>
      <c r="S23" s="2" t="s">
        <v>280</v>
      </c>
      <c r="T23" s="2" t="s">
        <v>287</v>
      </c>
      <c r="U23" s="42">
        <v>1</v>
      </c>
      <c r="V23" s="42" t="s">
        <v>207</v>
      </c>
      <c r="W23" s="42" t="s">
        <v>207</v>
      </c>
    </row>
    <row r="24" spans="1:23" s="11" customFormat="1" ht="38.25">
      <c r="A24" s="1">
        <v>20</v>
      </c>
      <c r="B24" s="1" t="s">
        <v>216</v>
      </c>
      <c r="C24" s="127" t="s">
        <v>217</v>
      </c>
      <c r="D24" s="2" t="s">
        <v>207</v>
      </c>
      <c r="E24" s="2" t="s">
        <v>207</v>
      </c>
      <c r="F24" s="2">
        <v>1973</v>
      </c>
      <c r="G24" s="267">
        <v>270000</v>
      </c>
      <c r="H24" s="2" t="s">
        <v>179</v>
      </c>
      <c r="I24" s="126"/>
      <c r="J24" s="2" t="s">
        <v>218</v>
      </c>
      <c r="K24" s="2" t="s">
        <v>288</v>
      </c>
      <c r="L24" s="2" t="s">
        <v>282</v>
      </c>
      <c r="M24" s="2" t="s">
        <v>277</v>
      </c>
      <c r="N24" s="2" t="s">
        <v>289</v>
      </c>
      <c r="O24" s="2" t="s">
        <v>289</v>
      </c>
      <c r="P24" s="2" t="s">
        <v>289</v>
      </c>
      <c r="Q24" s="2" t="s">
        <v>289</v>
      </c>
      <c r="R24" s="2" t="s">
        <v>279</v>
      </c>
      <c r="S24" s="2" t="s">
        <v>289</v>
      </c>
      <c r="T24" s="42">
        <v>121</v>
      </c>
      <c r="U24" s="42">
        <v>3</v>
      </c>
      <c r="V24" s="42" t="s">
        <v>207</v>
      </c>
      <c r="W24" s="42" t="s">
        <v>207</v>
      </c>
    </row>
    <row r="25" spans="1:23" s="11" customFormat="1" ht="51">
      <c r="A25" s="1">
        <v>21</v>
      </c>
      <c r="B25" s="1" t="s">
        <v>219</v>
      </c>
      <c r="C25" s="127"/>
      <c r="D25" s="2" t="s">
        <v>207</v>
      </c>
      <c r="E25" s="2" t="s">
        <v>207</v>
      </c>
      <c r="F25" s="2">
        <v>1980</v>
      </c>
      <c r="G25" s="267">
        <v>300000</v>
      </c>
      <c r="H25" s="2" t="s">
        <v>179</v>
      </c>
      <c r="I25" s="126"/>
      <c r="J25" s="2" t="s">
        <v>220</v>
      </c>
      <c r="K25" s="2" t="s">
        <v>281</v>
      </c>
      <c r="L25" s="2" t="s">
        <v>282</v>
      </c>
      <c r="M25" s="2" t="s">
        <v>290</v>
      </c>
      <c r="N25" s="2" t="s">
        <v>289</v>
      </c>
      <c r="O25" s="2" t="s">
        <v>289</v>
      </c>
      <c r="P25" s="2" t="s">
        <v>289</v>
      </c>
      <c r="Q25" s="2" t="s">
        <v>289</v>
      </c>
      <c r="R25" s="2" t="s">
        <v>279</v>
      </c>
      <c r="S25" s="2" t="s">
        <v>289</v>
      </c>
      <c r="T25" s="2" t="s">
        <v>291</v>
      </c>
      <c r="U25" s="42">
        <v>1</v>
      </c>
      <c r="V25" s="42" t="s">
        <v>207</v>
      </c>
      <c r="W25" s="42" t="s">
        <v>207</v>
      </c>
    </row>
    <row r="26" spans="1:23" s="11" customFormat="1" ht="25.5">
      <c r="A26" s="1">
        <v>22</v>
      </c>
      <c r="B26" s="1" t="s">
        <v>221</v>
      </c>
      <c r="C26" s="127" t="s">
        <v>222</v>
      </c>
      <c r="D26" s="2" t="s">
        <v>177</v>
      </c>
      <c r="E26" s="2" t="s">
        <v>207</v>
      </c>
      <c r="F26" s="2">
        <v>1962</v>
      </c>
      <c r="G26" s="267">
        <v>115000</v>
      </c>
      <c r="H26" s="2" t="s">
        <v>467</v>
      </c>
      <c r="I26" s="126"/>
      <c r="J26" s="2" t="s">
        <v>223</v>
      </c>
      <c r="K26" s="2" t="s">
        <v>281</v>
      </c>
      <c r="L26" s="2" t="s">
        <v>282</v>
      </c>
      <c r="M26" s="2" t="s">
        <v>283</v>
      </c>
      <c r="N26" s="2" t="s">
        <v>278</v>
      </c>
      <c r="O26" s="2" t="s">
        <v>278</v>
      </c>
      <c r="P26" s="2" t="s">
        <v>278</v>
      </c>
      <c r="Q26" s="2" t="s">
        <v>278</v>
      </c>
      <c r="R26" s="2" t="s">
        <v>278</v>
      </c>
      <c r="S26" s="2" t="s">
        <v>278</v>
      </c>
      <c r="T26" s="42">
        <v>34</v>
      </c>
      <c r="U26" s="42">
        <v>5</v>
      </c>
      <c r="V26" s="42" t="s">
        <v>207</v>
      </c>
      <c r="W26" s="42" t="s">
        <v>207</v>
      </c>
    </row>
    <row r="27" spans="1:23" s="11" customFormat="1" ht="38.25">
      <c r="A27" s="1">
        <v>23</v>
      </c>
      <c r="B27" s="1" t="s">
        <v>224</v>
      </c>
      <c r="C27" s="127" t="s">
        <v>225</v>
      </c>
      <c r="D27" s="2" t="s">
        <v>177</v>
      </c>
      <c r="E27" s="2" t="s">
        <v>207</v>
      </c>
      <c r="F27" s="2">
        <v>1939</v>
      </c>
      <c r="G27" s="267">
        <v>63000</v>
      </c>
      <c r="H27" s="2" t="s">
        <v>467</v>
      </c>
      <c r="I27" s="126"/>
      <c r="J27" s="2" t="s">
        <v>226</v>
      </c>
      <c r="K27" s="2" t="s">
        <v>281</v>
      </c>
      <c r="L27" s="2" t="s">
        <v>282</v>
      </c>
      <c r="M27" s="2" t="s">
        <v>277</v>
      </c>
      <c r="N27" s="2" t="s">
        <v>278</v>
      </c>
      <c r="O27" s="2" t="s">
        <v>280</v>
      </c>
      <c r="P27" s="2" t="s">
        <v>280</v>
      </c>
      <c r="Q27" s="2" t="s">
        <v>280</v>
      </c>
      <c r="R27" s="2" t="s">
        <v>279</v>
      </c>
      <c r="S27" s="2" t="s">
        <v>279</v>
      </c>
      <c r="T27" s="42">
        <v>33.99</v>
      </c>
      <c r="U27" s="42">
        <v>1</v>
      </c>
      <c r="V27" s="42" t="s">
        <v>207</v>
      </c>
      <c r="W27" s="42" t="s">
        <v>207</v>
      </c>
    </row>
    <row r="28" spans="1:23" s="11" customFormat="1" ht="38.25">
      <c r="A28" s="1">
        <v>24</v>
      </c>
      <c r="B28" s="1" t="s">
        <v>227</v>
      </c>
      <c r="C28" s="127" t="s">
        <v>228</v>
      </c>
      <c r="D28" s="2" t="s">
        <v>177</v>
      </c>
      <c r="E28" s="2" t="s">
        <v>207</v>
      </c>
      <c r="F28" s="2">
        <v>1939</v>
      </c>
      <c r="G28" s="267">
        <v>254000</v>
      </c>
      <c r="H28" s="2" t="s">
        <v>467</v>
      </c>
      <c r="I28" s="126"/>
      <c r="J28" s="2" t="s">
        <v>229</v>
      </c>
      <c r="K28" s="2" t="s">
        <v>281</v>
      </c>
      <c r="L28" s="2" t="s">
        <v>282</v>
      </c>
      <c r="M28" s="2" t="s">
        <v>277</v>
      </c>
      <c r="N28" s="2" t="s">
        <v>278</v>
      </c>
      <c r="O28" s="2" t="s">
        <v>280</v>
      </c>
      <c r="P28" s="2" t="s">
        <v>280</v>
      </c>
      <c r="Q28" s="2" t="s">
        <v>280</v>
      </c>
      <c r="R28" s="2" t="s">
        <v>279</v>
      </c>
      <c r="S28" s="2" t="s">
        <v>280</v>
      </c>
      <c r="T28" s="42">
        <v>75.27</v>
      </c>
      <c r="U28" s="42">
        <v>1.5</v>
      </c>
      <c r="V28" s="42" t="s">
        <v>292</v>
      </c>
      <c r="W28" s="42" t="s">
        <v>207</v>
      </c>
    </row>
    <row r="29" spans="1:23" s="11" customFormat="1" ht="25.5">
      <c r="A29" s="1">
        <v>25</v>
      </c>
      <c r="B29" s="1" t="s">
        <v>230</v>
      </c>
      <c r="C29" s="128" t="s">
        <v>231</v>
      </c>
      <c r="D29" s="28" t="s">
        <v>207</v>
      </c>
      <c r="E29" s="130" t="s">
        <v>207</v>
      </c>
      <c r="F29" s="130">
        <v>1915</v>
      </c>
      <c r="G29" s="267">
        <v>72000</v>
      </c>
      <c r="H29" s="2" t="s">
        <v>467</v>
      </c>
      <c r="I29" s="132" t="s">
        <v>232</v>
      </c>
      <c r="J29" s="130" t="s">
        <v>233</v>
      </c>
      <c r="K29" s="153" t="s">
        <v>293</v>
      </c>
      <c r="L29" s="130" t="s">
        <v>294</v>
      </c>
      <c r="M29" s="130" t="s">
        <v>295</v>
      </c>
      <c r="N29" s="2" t="s">
        <v>278</v>
      </c>
      <c r="O29" s="130" t="s">
        <v>296</v>
      </c>
      <c r="P29" s="130" t="s">
        <v>297</v>
      </c>
      <c r="Q29" s="130" t="s">
        <v>298</v>
      </c>
      <c r="R29" s="130" t="s">
        <v>299</v>
      </c>
      <c r="S29" s="130" t="s">
        <v>278</v>
      </c>
      <c r="T29" s="130">
        <v>223.45</v>
      </c>
      <c r="U29" s="154">
        <v>2</v>
      </c>
      <c r="V29" s="154" t="s">
        <v>300</v>
      </c>
      <c r="W29" s="154" t="s">
        <v>207</v>
      </c>
    </row>
    <row r="30" spans="1:23" s="11" customFormat="1" ht="25.5">
      <c r="A30" s="1">
        <v>26</v>
      </c>
      <c r="B30" s="1" t="s">
        <v>234</v>
      </c>
      <c r="C30" s="128" t="s">
        <v>231</v>
      </c>
      <c r="D30" s="28" t="s">
        <v>207</v>
      </c>
      <c r="E30" s="129" t="s">
        <v>207</v>
      </c>
      <c r="F30" s="133" t="s">
        <v>235</v>
      </c>
      <c r="G30" s="267">
        <v>285000</v>
      </c>
      <c r="H30" s="2" t="s">
        <v>467</v>
      </c>
      <c r="I30" s="134" t="s">
        <v>232</v>
      </c>
      <c r="J30" s="115" t="s">
        <v>233</v>
      </c>
      <c r="K30" s="149" t="s">
        <v>293</v>
      </c>
      <c r="L30" s="115" t="s">
        <v>301</v>
      </c>
      <c r="M30" s="115" t="s">
        <v>302</v>
      </c>
      <c r="N30" s="2" t="s">
        <v>278</v>
      </c>
      <c r="O30" s="101" t="s">
        <v>296</v>
      </c>
      <c r="P30" s="101" t="s">
        <v>297</v>
      </c>
      <c r="Q30" s="101" t="s">
        <v>298</v>
      </c>
      <c r="R30" s="101" t="s">
        <v>299</v>
      </c>
      <c r="S30" s="101" t="s">
        <v>278</v>
      </c>
      <c r="T30" s="101">
        <v>296.5</v>
      </c>
      <c r="U30" s="42">
        <v>1</v>
      </c>
      <c r="V30" s="42" t="s">
        <v>207</v>
      </c>
      <c r="W30" s="42" t="s">
        <v>207</v>
      </c>
    </row>
    <row r="31" spans="1:23" s="11" customFormat="1" ht="25.5">
      <c r="A31" s="1">
        <v>27</v>
      </c>
      <c r="B31" s="1" t="s">
        <v>236</v>
      </c>
      <c r="C31" s="128" t="s">
        <v>231</v>
      </c>
      <c r="D31" s="28" t="s">
        <v>207</v>
      </c>
      <c r="E31" s="129" t="s">
        <v>207</v>
      </c>
      <c r="F31" s="135" t="s">
        <v>237</v>
      </c>
      <c r="G31" s="267">
        <v>22000</v>
      </c>
      <c r="H31" s="2" t="s">
        <v>467</v>
      </c>
      <c r="I31" s="134" t="s">
        <v>232</v>
      </c>
      <c r="J31" s="115" t="s">
        <v>233</v>
      </c>
      <c r="K31" s="149" t="s">
        <v>293</v>
      </c>
      <c r="L31" s="115" t="s">
        <v>301</v>
      </c>
      <c r="M31" s="115" t="s">
        <v>303</v>
      </c>
      <c r="N31" s="2" t="s">
        <v>278</v>
      </c>
      <c r="O31" s="101" t="s">
        <v>296</v>
      </c>
      <c r="P31" s="101" t="s">
        <v>297</v>
      </c>
      <c r="Q31" s="101" t="s">
        <v>298</v>
      </c>
      <c r="R31" s="101" t="s">
        <v>299</v>
      </c>
      <c r="S31" s="101" t="s">
        <v>299</v>
      </c>
      <c r="T31" s="101">
        <v>92.46</v>
      </c>
      <c r="U31" s="42">
        <v>1</v>
      </c>
      <c r="V31" s="42" t="s">
        <v>207</v>
      </c>
      <c r="W31" s="42" t="s">
        <v>207</v>
      </c>
    </row>
    <row r="32" spans="1:23" s="11" customFormat="1" ht="25.5">
      <c r="A32" s="1">
        <v>28</v>
      </c>
      <c r="B32" s="1" t="s">
        <v>238</v>
      </c>
      <c r="C32" s="128" t="s">
        <v>231</v>
      </c>
      <c r="D32" s="28" t="s">
        <v>207</v>
      </c>
      <c r="E32" s="129" t="s">
        <v>207</v>
      </c>
      <c r="F32" s="133" t="s">
        <v>237</v>
      </c>
      <c r="G32" s="267">
        <v>17000</v>
      </c>
      <c r="H32" s="2" t="s">
        <v>467</v>
      </c>
      <c r="I32" s="134" t="s">
        <v>232</v>
      </c>
      <c r="J32" s="115" t="s">
        <v>233</v>
      </c>
      <c r="K32" s="149" t="s">
        <v>293</v>
      </c>
      <c r="L32" s="115" t="s">
        <v>301</v>
      </c>
      <c r="M32" s="115" t="s">
        <v>303</v>
      </c>
      <c r="N32" s="2" t="s">
        <v>278</v>
      </c>
      <c r="O32" s="101" t="s">
        <v>296</v>
      </c>
      <c r="P32" s="101" t="s">
        <v>299</v>
      </c>
      <c r="Q32" s="101" t="s">
        <v>298</v>
      </c>
      <c r="R32" s="101" t="s">
        <v>299</v>
      </c>
      <c r="S32" s="101" t="s">
        <v>299</v>
      </c>
      <c r="T32" s="101">
        <v>70.92</v>
      </c>
      <c r="U32" s="42">
        <v>1</v>
      </c>
      <c r="V32" s="42" t="s">
        <v>207</v>
      </c>
      <c r="W32" s="42" t="s">
        <v>207</v>
      </c>
    </row>
    <row r="33" spans="1:23" s="11" customFormat="1" ht="25.5">
      <c r="A33" s="1">
        <v>29</v>
      </c>
      <c r="B33" s="1" t="s">
        <v>239</v>
      </c>
      <c r="C33" s="128" t="s">
        <v>231</v>
      </c>
      <c r="D33" s="28" t="s">
        <v>207</v>
      </c>
      <c r="E33" s="129" t="s">
        <v>207</v>
      </c>
      <c r="F33" s="136" t="s">
        <v>240</v>
      </c>
      <c r="G33" s="337">
        <v>14000</v>
      </c>
      <c r="H33" s="2" t="s">
        <v>467</v>
      </c>
      <c r="I33" s="134" t="s">
        <v>232</v>
      </c>
      <c r="J33" s="115" t="s">
        <v>233</v>
      </c>
      <c r="K33" s="149" t="s">
        <v>304</v>
      </c>
      <c r="L33" s="115" t="s">
        <v>301</v>
      </c>
      <c r="M33" s="115" t="s">
        <v>303</v>
      </c>
      <c r="N33" s="2" t="s">
        <v>278</v>
      </c>
      <c r="O33" s="101" t="s">
        <v>299</v>
      </c>
      <c r="P33" s="101" t="s">
        <v>299</v>
      </c>
      <c r="Q33" s="101" t="s">
        <v>298</v>
      </c>
      <c r="R33" s="101" t="s">
        <v>299</v>
      </c>
      <c r="S33" s="101" t="s">
        <v>299</v>
      </c>
      <c r="T33" s="101">
        <v>85.79</v>
      </c>
      <c r="U33" s="42">
        <v>1</v>
      </c>
      <c r="V33" s="42" t="s">
        <v>207</v>
      </c>
      <c r="W33" s="42" t="s">
        <v>207</v>
      </c>
    </row>
    <row r="34" spans="1:23" s="11" customFormat="1" ht="51">
      <c r="A34" s="1">
        <v>30</v>
      </c>
      <c r="B34" s="1" t="s">
        <v>241</v>
      </c>
      <c r="C34" s="128" t="s">
        <v>242</v>
      </c>
      <c r="D34" s="28" t="s">
        <v>207</v>
      </c>
      <c r="E34" s="138" t="s">
        <v>207</v>
      </c>
      <c r="F34" s="115">
        <v>1930</v>
      </c>
      <c r="G34" s="139">
        <v>575372.35</v>
      </c>
      <c r="H34" s="129" t="s">
        <v>179</v>
      </c>
      <c r="I34" s="134"/>
      <c r="J34" s="140" t="s">
        <v>243</v>
      </c>
      <c r="K34" s="149" t="s">
        <v>305</v>
      </c>
      <c r="L34" s="115" t="s">
        <v>306</v>
      </c>
      <c r="M34" s="115" t="s">
        <v>307</v>
      </c>
      <c r="N34" s="2" t="s">
        <v>280</v>
      </c>
      <c r="O34" s="101" t="s">
        <v>278</v>
      </c>
      <c r="P34" s="101" t="s">
        <v>278</v>
      </c>
      <c r="Q34" s="101" t="s">
        <v>280</v>
      </c>
      <c r="R34" s="101" t="s">
        <v>278</v>
      </c>
      <c r="S34" s="101" t="s">
        <v>278</v>
      </c>
      <c r="T34" s="101">
        <v>1079.54</v>
      </c>
      <c r="U34" s="42">
        <v>3</v>
      </c>
      <c r="V34" s="42" t="s">
        <v>207</v>
      </c>
      <c r="W34" s="42" t="s">
        <v>207</v>
      </c>
    </row>
    <row r="35" spans="1:23" s="11" customFormat="1" ht="38.25">
      <c r="A35" s="1">
        <v>31</v>
      </c>
      <c r="B35" s="1" t="s">
        <v>244</v>
      </c>
      <c r="C35" s="128" t="s">
        <v>245</v>
      </c>
      <c r="D35" s="28" t="s">
        <v>207</v>
      </c>
      <c r="E35" s="138" t="s">
        <v>207</v>
      </c>
      <c r="F35" s="115">
        <v>1987</v>
      </c>
      <c r="G35" s="139">
        <v>271810</v>
      </c>
      <c r="H35" s="129" t="s">
        <v>179</v>
      </c>
      <c r="I35" s="134"/>
      <c r="J35" s="2" t="s">
        <v>1398</v>
      </c>
      <c r="K35" s="149" t="s">
        <v>308</v>
      </c>
      <c r="L35" s="115" t="s">
        <v>309</v>
      </c>
      <c r="M35" s="115" t="s">
        <v>310</v>
      </c>
      <c r="N35" s="2" t="s">
        <v>278</v>
      </c>
      <c r="O35" s="101" t="s">
        <v>278</v>
      </c>
      <c r="P35" s="101" t="s">
        <v>278</v>
      </c>
      <c r="Q35" s="101" t="s">
        <v>278</v>
      </c>
      <c r="R35" s="101" t="s">
        <v>311</v>
      </c>
      <c r="S35" s="101" t="s">
        <v>311</v>
      </c>
      <c r="T35" s="101">
        <v>129.53</v>
      </c>
      <c r="U35" s="42">
        <v>1</v>
      </c>
      <c r="V35" s="42" t="s">
        <v>207</v>
      </c>
      <c r="W35" s="42" t="s">
        <v>207</v>
      </c>
    </row>
    <row r="36" spans="1:23" s="11" customFormat="1" ht="25.5">
      <c r="A36" s="1">
        <v>32</v>
      </c>
      <c r="B36" s="1" t="s">
        <v>246</v>
      </c>
      <c r="C36" s="128" t="s">
        <v>247</v>
      </c>
      <c r="D36" s="28" t="s">
        <v>207</v>
      </c>
      <c r="E36" s="138" t="s">
        <v>207</v>
      </c>
      <c r="F36" s="115">
        <v>1930</v>
      </c>
      <c r="G36" s="139">
        <v>30516.85</v>
      </c>
      <c r="H36" s="129" t="s">
        <v>179</v>
      </c>
      <c r="I36" s="134"/>
      <c r="J36" s="2" t="s">
        <v>1398</v>
      </c>
      <c r="K36" s="149" t="s">
        <v>281</v>
      </c>
      <c r="L36" s="115" t="s">
        <v>294</v>
      </c>
      <c r="M36" s="115" t="s">
        <v>312</v>
      </c>
      <c r="N36" s="2" t="s">
        <v>280</v>
      </c>
      <c r="O36" s="101" t="s">
        <v>278</v>
      </c>
      <c r="P36" s="101" t="s">
        <v>278</v>
      </c>
      <c r="Q36" s="101" t="s">
        <v>280</v>
      </c>
      <c r="R36" s="101" t="s">
        <v>311</v>
      </c>
      <c r="S36" s="101" t="s">
        <v>278</v>
      </c>
      <c r="T36" s="101">
        <v>123.24</v>
      </c>
      <c r="U36" s="42">
        <v>2</v>
      </c>
      <c r="V36" s="42" t="s">
        <v>207</v>
      </c>
      <c r="W36" s="42" t="s">
        <v>207</v>
      </c>
    </row>
    <row r="37" spans="1:23" s="11" customFormat="1" ht="12.75">
      <c r="A37" s="1">
        <v>33</v>
      </c>
      <c r="B37" s="1" t="s">
        <v>248</v>
      </c>
      <c r="C37" s="128" t="s">
        <v>249</v>
      </c>
      <c r="D37" s="28" t="s">
        <v>207</v>
      </c>
      <c r="E37" s="138" t="s">
        <v>207</v>
      </c>
      <c r="F37" s="115">
        <v>1930</v>
      </c>
      <c r="G37" s="139">
        <v>13961.15</v>
      </c>
      <c r="H37" s="129" t="s">
        <v>179</v>
      </c>
      <c r="I37" s="134"/>
      <c r="J37" s="2" t="s">
        <v>1398</v>
      </c>
      <c r="K37" s="149" t="s">
        <v>313</v>
      </c>
      <c r="L37" s="115" t="s">
        <v>313</v>
      </c>
      <c r="M37" s="115" t="s">
        <v>162</v>
      </c>
      <c r="N37" s="2" t="s">
        <v>311</v>
      </c>
      <c r="O37" s="101" t="s">
        <v>278</v>
      </c>
      <c r="P37" s="101" t="s">
        <v>311</v>
      </c>
      <c r="Q37" s="101" t="s">
        <v>311</v>
      </c>
      <c r="R37" s="101" t="s">
        <v>311</v>
      </c>
      <c r="S37" s="101" t="s">
        <v>278</v>
      </c>
      <c r="T37" s="101">
        <v>60</v>
      </c>
      <c r="U37" s="42" t="s">
        <v>162</v>
      </c>
      <c r="V37" s="42" t="s">
        <v>162</v>
      </c>
      <c r="W37" s="42" t="s">
        <v>207</v>
      </c>
    </row>
    <row r="38" spans="1:23" s="11" customFormat="1" ht="25.5">
      <c r="A38" s="1">
        <v>34</v>
      </c>
      <c r="B38" s="1" t="s">
        <v>250</v>
      </c>
      <c r="C38" s="128" t="s">
        <v>250</v>
      </c>
      <c r="D38" s="28" t="s">
        <v>207</v>
      </c>
      <c r="E38" s="138" t="s">
        <v>207</v>
      </c>
      <c r="F38" s="115">
        <v>1930</v>
      </c>
      <c r="G38" s="139">
        <v>84014</v>
      </c>
      <c r="H38" s="129" t="s">
        <v>179</v>
      </c>
      <c r="I38" s="134"/>
      <c r="J38" s="2" t="s">
        <v>1398</v>
      </c>
      <c r="K38" s="149" t="s">
        <v>314</v>
      </c>
      <c r="L38" s="115" t="s">
        <v>309</v>
      </c>
      <c r="M38" s="115" t="s">
        <v>315</v>
      </c>
      <c r="N38" s="2" t="s">
        <v>278</v>
      </c>
      <c r="O38" s="101" t="s">
        <v>278</v>
      </c>
      <c r="P38" s="101" t="s">
        <v>311</v>
      </c>
      <c r="Q38" s="101" t="s">
        <v>278</v>
      </c>
      <c r="R38" s="101" t="s">
        <v>311</v>
      </c>
      <c r="S38" s="101" t="s">
        <v>278</v>
      </c>
      <c r="T38" s="101">
        <v>21.29</v>
      </c>
      <c r="U38" s="42">
        <v>1</v>
      </c>
      <c r="V38" s="42" t="s">
        <v>207</v>
      </c>
      <c r="W38" s="42" t="s">
        <v>207</v>
      </c>
    </row>
    <row r="39" spans="1:23" s="11" customFormat="1" ht="25.5">
      <c r="A39" s="1">
        <v>35</v>
      </c>
      <c r="B39" s="1" t="s">
        <v>251</v>
      </c>
      <c r="C39" s="128" t="s">
        <v>251</v>
      </c>
      <c r="D39" s="28" t="s">
        <v>207</v>
      </c>
      <c r="E39" s="138" t="s">
        <v>207</v>
      </c>
      <c r="F39" s="115">
        <v>1979</v>
      </c>
      <c r="G39" s="139">
        <v>35335.3</v>
      </c>
      <c r="H39" s="129" t="s">
        <v>179</v>
      </c>
      <c r="I39" s="134"/>
      <c r="J39" s="2" t="s">
        <v>1398</v>
      </c>
      <c r="K39" s="149" t="s">
        <v>316</v>
      </c>
      <c r="L39" s="115" t="s">
        <v>317</v>
      </c>
      <c r="M39" s="115" t="s">
        <v>318</v>
      </c>
      <c r="N39" s="2" t="s">
        <v>280</v>
      </c>
      <c r="O39" s="101" t="s">
        <v>278</v>
      </c>
      <c r="P39" s="101" t="s">
        <v>278</v>
      </c>
      <c r="Q39" s="101" t="s">
        <v>278</v>
      </c>
      <c r="R39" s="101" t="s">
        <v>311</v>
      </c>
      <c r="S39" s="101" t="s">
        <v>278</v>
      </c>
      <c r="T39" s="101">
        <v>71.51</v>
      </c>
      <c r="U39" s="42">
        <v>1</v>
      </c>
      <c r="V39" s="42" t="s">
        <v>207</v>
      </c>
      <c r="W39" s="42" t="s">
        <v>207</v>
      </c>
    </row>
    <row r="40" spans="1:23" s="11" customFormat="1" ht="25.5">
      <c r="A40" s="1">
        <v>36</v>
      </c>
      <c r="B40" s="141" t="s">
        <v>252</v>
      </c>
      <c r="C40" s="142" t="s">
        <v>252</v>
      </c>
      <c r="D40" s="327" t="s">
        <v>207</v>
      </c>
      <c r="E40" s="137" t="s">
        <v>207</v>
      </c>
      <c r="F40" s="143" t="s">
        <v>253</v>
      </c>
      <c r="G40" s="144">
        <v>29528.45</v>
      </c>
      <c r="H40" s="137" t="s">
        <v>179</v>
      </c>
      <c r="I40" s="145"/>
      <c r="J40" s="2" t="s">
        <v>1398</v>
      </c>
      <c r="K40" s="149" t="s">
        <v>319</v>
      </c>
      <c r="L40" s="115" t="s">
        <v>320</v>
      </c>
      <c r="M40" s="115" t="s">
        <v>315</v>
      </c>
      <c r="N40" s="2" t="s">
        <v>280</v>
      </c>
      <c r="O40" s="101" t="s">
        <v>278</v>
      </c>
      <c r="P40" s="101" t="s">
        <v>311</v>
      </c>
      <c r="Q40" s="101" t="s">
        <v>280</v>
      </c>
      <c r="R40" s="101" t="s">
        <v>311</v>
      </c>
      <c r="S40" s="101" t="s">
        <v>311</v>
      </c>
      <c r="T40" s="101" t="s">
        <v>321</v>
      </c>
      <c r="U40" s="42">
        <v>1</v>
      </c>
      <c r="V40" s="42" t="s">
        <v>207</v>
      </c>
      <c r="W40" s="42" t="s">
        <v>207</v>
      </c>
    </row>
    <row r="41" spans="1:23" s="11" customFormat="1" ht="38.25">
      <c r="A41" s="1">
        <v>37</v>
      </c>
      <c r="B41" s="1" t="s">
        <v>254</v>
      </c>
      <c r="C41" s="128" t="s">
        <v>255</v>
      </c>
      <c r="D41" s="28" t="s">
        <v>207</v>
      </c>
      <c r="E41" s="138" t="s">
        <v>207</v>
      </c>
      <c r="F41" s="115" t="s">
        <v>162</v>
      </c>
      <c r="G41" s="139">
        <v>87720.5</v>
      </c>
      <c r="H41" s="129" t="s">
        <v>179</v>
      </c>
      <c r="I41" s="134"/>
      <c r="J41" s="2" t="s">
        <v>1398</v>
      </c>
      <c r="K41" s="149" t="s">
        <v>322</v>
      </c>
      <c r="L41" s="115" t="s">
        <v>323</v>
      </c>
      <c r="M41" s="115" t="s">
        <v>324</v>
      </c>
      <c r="N41" s="2" t="s">
        <v>280</v>
      </c>
      <c r="O41" s="101" t="s">
        <v>278</v>
      </c>
      <c r="P41" s="101" t="s">
        <v>278</v>
      </c>
      <c r="Q41" s="101" t="s">
        <v>278</v>
      </c>
      <c r="R41" s="101" t="s">
        <v>278</v>
      </c>
      <c r="S41" s="101" t="s">
        <v>278</v>
      </c>
      <c r="T41" s="101">
        <v>76.3</v>
      </c>
      <c r="U41" s="42">
        <v>1</v>
      </c>
      <c r="V41" s="42" t="s">
        <v>207</v>
      </c>
      <c r="W41" s="42" t="s">
        <v>207</v>
      </c>
    </row>
    <row r="42" spans="1:23" s="11" customFormat="1" ht="25.5">
      <c r="A42" s="1">
        <v>38</v>
      </c>
      <c r="B42" s="1" t="s">
        <v>256</v>
      </c>
      <c r="C42" s="128" t="s">
        <v>256</v>
      </c>
      <c r="D42" s="28" t="s">
        <v>257</v>
      </c>
      <c r="E42" s="138" t="s">
        <v>207</v>
      </c>
      <c r="F42" s="115">
        <v>2003</v>
      </c>
      <c r="G42" s="139">
        <v>41018.6</v>
      </c>
      <c r="H42" s="129" t="s">
        <v>179</v>
      </c>
      <c r="I42" s="134"/>
      <c r="J42" s="2" t="s">
        <v>1398</v>
      </c>
      <c r="K42" s="149" t="s">
        <v>313</v>
      </c>
      <c r="L42" s="115" t="s">
        <v>325</v>
      </c>
      <c r="M42" s="115" t="s">
        <v>326</v>
      </c>
      <c r="N42" s="2" t="s">
        <v>278</v>
      </c>
      <c r="O42" s="101" t="s">
        <v>278</v>
      </c>
      <c r="P42" s="101" t="s">
        <v>278</v>
      </c>
      <c r="Q42" s="101" t="s">
        <v>278</v>
      </c>
      <c r="R42" s="101" t="s">
        <v>311</v>
      </c>
      <c r="S42" s="101" t="s">
        <v>311</v>
      </c>
      <c r="T42" s="101">
        <v>31.8</v>
      </c>
      <c r="U42" s="42">
        <v>1</v>
      </c>
      <c r="V42" s="42" t="s">
        <v>207</v>
      </c>
      <c r="W42" s="42" t="s">
        <v>207</v>
      </c>
    </row>
    <row r="43" spans="1:23" s="11" customFormat="1" ht="38.25">
      <c r="A43" s="1">
        <v>39</v>
      </c>
      <c r="B43" s="1" t="s">
        <v>258</v>
      </c>
      <c r="C43" s="146" t="s">
        <v>258</v>
      </c>
      <c r="D43" s="2" t="s">
        <v>207</v>
      </c>
      <c r="E43" s="147" t="s">
        <v>207</v>
      </c>
      <c r="F43" s="115">
        <v>1930</v>
      </c>
      <c r="G43" s="139">
        <v>66222.8</v>
      </c>
      <c r="H43" s="129" t="s">
        <v>179</v>
      </c>
      <c r="I43" s="148"/>
      <c r="J43" s="2" t="s">
        <v>1398</v>
      </c>
      <c r="K43" s="115" t="s">
        <v>327</v>
      </c>
      <c r="L43" s="115" t="s">
        <v>328</v>
      </c>
      <c r="M43" s="115" t="s">
        <v>329</v>
      </c>
      <c r="N43" s="2" t="s">
        <v>280</v>
      </c>
      <c r="O43" s="101" t="s">
        <v>278</v>
      </c>
      <c r="P43" s="101" t="s">
        <v>311</v>
      </c>
      <c r="Q43" s="101" t="s">
        <v>311</v>
      </c>
      <c r="R43" s="101" t="s">
        <v>311</v>
      </c>
      <c r="S43" s="101" t="s">
        <v>311</v>
      </c>
      <c r="T43" s="101">
        <v>85.03</v>
      </c>
      <c r="U43" s="42">
        <v>1</v>
      </c>
      <c r="V43" s="42" t="s">
        <v>207</v>
      </c>
      <c r="W43" s="42" t="s">
        <v>207</v>
      </c>
    </row>
    <row r="44" spans="1:23" s="11" customFormat="1" ht="51">
      <c r="A44" s="1">
        <v>40</v>
      </c>
      <c r="B44" s="1" t="s">
        <v>224</v>
      </c>
      <c r="C44" s="146" t="s">
        <v>259</v>
      </c>
      <c r="D44" s="2" t="s">
        <v>207</v>
      </c>
      <c r="E44" s="147" t="s">
        <v>207</v>
      </c>
      <c r="F44" s="115">
        <v>1983</v>
      </c>
      <c r="G44" s="139">
        <v>200000</v>
      </c>
      <c r="H44" s="129" t="s">
        <v>179</v>
      </c>
      <c r="I44" s="148"/>
      <c r="J44" s="149" t="s">
        <v>260</v>
      </c>
      <c r="K44" s="115" t="s">
        <v>281</v>
      </c>
      <c r="L44" s="115" t="s">
        <v>330</v>
      </c>
      <c r="M44" s="115" t="s">
        <v>331</v>
      </c>
      <c r="N44" s="2" t="s">
        <v>278</v>
      </c>
      <c r="O44" s="101" t="s">
        <v>279</v>
      </c>
      <c r="P44" s="101" t="s">
        <v>279</v>
      </c>
      <c r="Q44" s="101" t="s">
        <v>279</v>
      </c>
      <c r="R44" s="101" t="s">
        <v>279</v>
      </c>
      <c r="S44" s="101" t="s">
        <v>279</v>
      </c>
      <c r="T44" s="101">
        <v>243.03</v>
      </c>
      <c r="U44" s="2" t="s">
        <v>332</v>
      </c>
      <c r="V44" s="42" t="s">
        <v>207</v>
      </c>
      <c r="W44" s="42" t="s">
        <v>207</v>
      </c>
    </row>
    <row r="45" spans="1:23" s="11" customFormat="1" ht="38.25">
      <c r="A45" s="1">
        <v>41</v>
      </c>
      <c r="B45" s="1" t="s">
        <v>224</v>
      </c>
      <c r="C45" s="1" t="s">
        <v>261</v>
      </c>
      <c r="D45" s="2" t="s">
        <v>207</v>
      </c>
      <c r="E45" s="147" t="s">
        <v>207</v>
      </c>
      <c r="F45" s="122">
        <v>1961</v>
      </c>
      <c r="G45" s="139">
        <v>120000</v>
      </c>
      <c r="H45" s="129" t="s">
        <v>179</v>
      </c>
      <c r="I45" s="43"/>
      <c r="J45" s="149" t="s">
        <v>260</v>
      </c>
      <c r="K45" s="2" t="s">
        <v>333</v>
      </c>
      <c r="L45" s="2" t="s">
        <v>330</v>
      </c>
      <c r="M45" s="2" t="s">
        <v>334</v>
      </c>
      <c r="N45" s="2" t="s">
        <v>278</v>
      </c>
      <c r="O45" s="101" t="s">
        <v>279</v>
      </c>
      <c r="P45" s="101" t="s">
        <v>279</v>
      </c>
      <c r="Q45" s="101" t="s">
        <v>279</v>
      </c>
      <c r="R45" s="101" t="s">
        <v>279</v>
      </c>
      <c r="S45" s="101" t="s">
        <v>279</v>
      </c>
      <c r="T45" s="72">
        <v>171.44</v>
      </c>
      <c r="U45" s="10">
        <v>1</v>
      </c>
      <c r="V45" s="42" t="s">
        <v>207</v>
      </c>
      <c r="W45" s="42" t="s">
        <v>207</v>
      </c>
    </row>
    <row r="46" spans="1:23" s="11" customFormat="1" ht="38.25">
      <c r="A46" s="1">
        <v>42</v>
      </c>
      <c r="B46" s="1" t="s">
        <v>262</v>
      </c>
      <c r="C46" s="32" t="s">
        <v>185</v>
      </c>
      <c r="D46" s="2" t="s">
        <v>177</v>
      </c>
      <c r="E46" s="147" t="s">
        <v>207</v>
      </c>
      <c r="F46" s="2">
        <v>1939</v>
      </c>
      <c r="G46" s="139">
        <v>398000</v>
      </c>
      <c r="H46" s="129" t="s">
        <v>186</v>
      </c>
      <c r="I46" s="43"/>
      <c r="J46" s="1" t="s">
        <v>263</v>
      </c>
      <c r="K46" s="115" t="s">
        <v>281</v>
      </c>
      <c r="L46" s="2" t="s">
        <v>335</v>
      </c>
      <c r="M46" s="2" t="s">
        <v>336</v>
      </c>
      <c r="N46" s="2" t="s">
        <v>280</v>
      </c>
      <c r="O46" s="2" t="s">
        <v>337</v>
      </c>
      <c r="P46" s="2" t="s">
        <v>338</v>
      </c>
      <c r="Q46" s="2" t="s">
        <v>280</v>
      </c>
      <c r="R46" s="101" t="s">
        <v>279</v>
      </c>
      <c r="S46" s="101" t="s">
        <v>279</v>
      </c>
      <c r="T46" s="10">
        <v>118</v>
      </c>
      <c r="U46" s="10">
        <v>1.5</v>
      </c>
      <c r="V46" s="42" t="s">
        <v>207</v>
      </c>
      <c r="W46" s="42" t="s">
        <v>207</v>
      </c>
    </row>
    <row r="47" spans="1:23" s="11" customFormat="1" ht="38.25">
      <c r="A47" s="1">
        <v>43</v>
      </c>
      <c r="B47" s="1" t="s">
        <v>224</v>
      </c>
      <c r="C47" s="32" t="s">
        <v>264</v>
      </c>
      <c r="D47" s="2" t="s">
        <v>177</v>
      </c>
      <c r="E47" s="147" t="s">
        <v>207</v>
      </c>
      <c r="F47" s="2">
        <v>1978</v>
      </c>
      <c r="G47" s="139">
        <v>28000</v>
      </c>
      <c r="H47" s="129" t="s">
        <v>186</v>
      </c>
      <c r="I47" s="43"/>
      <c r="J47" s="1" t="s">
        <v>263</v>
      </c>
      <c r="K47" s="115" t="s">
        <v>281</v>
      </c>
      <c r="L47" s="2" t="s">
        <v>335</v>
      </c>
      <c r="M47" s="2" t="s">
        <v>339</v>
      </c>
      <c r="N47" s="2" t="s">
        <v>280</v>
      </c>
      <c r="O47" s="2" t="s">
        <v>299</v>
      </c>
      <c r="P47" s="2" t="s">
        <v>299</v>
      </c>
      <c r="Q47" s="2" t="s">
        <v>289</v>
      </c>
      <c r="R47" s="101" t="s">
        <v>279</v>
      </c>
      <c r="S47" s="101" t="s">
        <v>279</v>
      </c>
      <c r="T47" s="10">
        <v>15</v>
      </c>
      <c r="U47" s="10">
        <v>1</v>
      </c>
      <c r="V47" s="42" t="s">
        <v>207</v>
      </c>
      <c r="W47" s="42" t="s">
        <v>207</v>
      </c>
    </row>
    <row r="48" spans="1:23" s="11" customFormat="1" ht="38.25">
      <c r="A48" s="1">
        <v>44</v>
      </c>
      <c r="B48" s="150" t="s">
        <v>224</v>
      </c>
      <c r="C48" s="150" t="s">
        <v>265</v>
      </c>
      <c r="D48" s="42" t="s">
        <v>177</v>
      </c>
      <c r="E48" s="147" t="s">
        <v>207</v>
      </c>
      <c r="F48" s="42">
        <v>1939</v>
      </c>
      <c r="G48" s="139">
        <v>135000</v>
      </c>
      <c r="H48" s="129" t="s">
        <v>186</v>
      </c>
      <c r="I48" s="43"/>
      <c r="J48" s="1" t="s">
        <v>263</v>
      </c>
      <c r="K48" s="115" t="s">
        <v>281</v>
      </c>
      <c r="L48" s="2" t="s">
        <v>335</v>
      </c>
      <c r="M48" s="2" t="s">
        <v>339</v>
      </c>
      <c r="N48" s="2" t="s">
        <v>280</v>
      </c>
      <c r="O48" s="2" t="s">
        <v>299</v>
      </c>
      <c r="P48" s="2" t="s">
        <v>299</v>
      </c>
      <c r="Q48" s="2" t="s">
        <v>289</v>
      </c>
      <c r="R48" s="101" t="s">
        <v>279</v>
      </c>
      <c r="S48" s="101" t="s">
        <v>279</v>
      </c>
      <c r="T48" s="10">
        <v>73</v>
      </c>
      <c r="U48" s="10">
        <v>1</v>
      </c>
      <c r="V48" s="42" t="s">
        <v>207</v>
      </c>
      <c r="W48" s="42" t="s">
        <v>207</v>
      </c>
    </row>
    <row r="49" spans="1:23" s="4" customFormat="1" ht="12.75" customHeight="1">
      <c r="A49" s="357" t="s">
        <v>0</v>
      </c>
      <c r="B49" s="357" t="s">
        <v>0</v>
      </c>
      <c r="C49" s="357"/>
      <c r="D49" s="35"/>
      <c r="E49" s="36"/>
      <c r="F49" s="1"/>
      <c r="G49" s="151">
        <f>SUM(G5:G48)+90000+210000</f>
        <v>24913941.150000006</v>
      </c>
      <c r="H49" s="24"/>
      <c r="I49" s="24"/>
      <c r="J49" s="24"/>
      <c r="K49" s="24"/>
      <c r="L49" s="24"/>
      <c r="M49" s="24"/>
      <c r="N49" s="24"/>
      <c r="O49" s="24"/>
      <c r="P49" s="89"/>
      <c r="Q49" s="89"/>
      <c r="R49" s="89"/>
      <c r="S49" s="89"/>
      <c r="T49" s="89"/>
      <c r="U49" s="89"/>
      <c r="V49" s="89"/>
      <c r="W49" s="89"/>
    </row>
    <row r="50" spans="1:23" ht="12.75" customHeight="1">
      <c r="A50" s="356" t="s">
        <v>372</v>
      </c>
      <c r="B50" s="356"/>
      <c r="C50" s="356"/>
      <c r="D50" s="356"/>
      <c r="E50" s="356"/>
      <c r="F50" s="356"/>
      <c r="G50" s="356"/>
      <c r="H50" s="330"/>
      <c r="I50" s="90"/>
      <c r="J50" s="90"/>
      <c r="K50" s="90"/>
      <c r="L50" s="90"/>
      <c r="M50" s="90"/>
      <c r="N50" s="90"/>
      <c r="O50" s="90"/>
      <c r="P50" s="91"/>
      <c r="Q50" s="91"/>
      <c r="R50" s="91"/>
      <c r="S50" s="91"/>
      <c r="T50" s="91"/>
      <c r="U50" s="91"/>
      <c r="V50" s="91"/>
      <c r="W50" s="91"/>
    </row>
    <row r="51" spans="1:23" s="11" customFormat="1" ht="89.25">
      <c r="A51" s="1">
        <v>1</v>
      </c>
      <c r="B51" s="121" t="s">
        <v>373</v>
      </c>
      <c r="C51" s="121" t="s">
        <v>374</v>
      </c>
      <c r="D51" s="122" t="s">
        <v>177</v>
      </c>
      <c r="E51" s="122" t="s">
        <v>207</v>
      </c>
      <c r="F51" s="122" t="s">
        <v>375</v>
      </c>
      <c r="G51" s="164">
        <v>524000</v>
      </c>
      <c r="H51" s="160" t="s">
        <v>376</v>
      </c>
      <c r="I51" s="124" t="s">
        <v>377</v>
      </c>
      <c r="J51" s="122" t="s">
        <v>378</v>
      </c>
      <c r="K51" s="122" t="s">
        <v>405</v>
      </c>
      <c r="L51" s="122"/>
      <c r="M51" s="122" t="s">
        <v>406</v>
      </c>
      <c r="N51" s="122" t="s">
        <v>407</v>
      </c>
      <c r="O51" s="122" t="s">
        <v>408</v>
      </c>
      <c r="P51" s="122" t="s">
        <v>279</v>
      </c>
      <c r="Q51" s="122" t="s">
        <v>409</v>
      </c>
      <c r="R51" s="122" t="s">
        <v>410</v>
      </c>
      <c r="S51" s="122" t="s">
        <v>279</v>
      </c>
      <c r="T51" s="152">
        <v>183.48</v>
      </c>
      <c r="U51" s="152">
        <v>1</v>
      </c>
      <c r="V51" s="152" t="s">
        <v>207</v>
      </c>
      <c r="W51" s="152" t="s">
        <v>207</v>
      </c>
    </row>
    <row r="52" spans="1:23" s="11" customFormat="1" ht="38.25">
      <c r="A52" s="1">
        <v>2</v>
      </c>
      <c r="B52" s="1" t="s">
        <v>379</v>
      </c>
      <c r="C52" s="1" t="s">
        <v>249</v>
      </c>
      <c r="D52" s="2" t="s">
        <v>177</v>
      </c>
      <c r="E52" s="2" t="s">
        <v>207</v>
      </c>
      <c r="F52" s="2" t="s">
        <v>380</v>
      </c>
      <c r="G52" s="165">
        <v>38000</v>
      </c>
      <c r="H52" s="159" t="s">
        <v>376</v>
      </c>
      <c r="I52" s="126" t="s">
        <v>381</v>
      </c>
      <c r="J52" s="2" t="s">
        <v>378</v>
      </c>
      <c r="K52" s="2" t="s">
        <v>405</v>
      </c>
      <c r="L52" s="2" t="s">
        <v>411</v>
      </c>
      <c r="M52" s="2" t="s">
        <v>406</v>
      </c>
      <c r="N52" s="2" t="s">
        <v>407</v>
      </c>
      <c r="O52" s="2" t="s">
        <v>408</v>
      </c>
      <c r="P52" s="2" t="s">
        <v>279</v>
      </c>
      <c r="Q52" s="2" t="s">
        <v>412</v>
      </c>
      <c r="R52" s="2" t="s">
        <v>413</v>
      </c>
      <c r="S52" s="2" t="s">
        <v>279</v>
      </c>
      <c r="T52" s="42">
        <v>17.5</v>
      </c>
      <c r="U52" s="42">
        <v>1</v>
      </c>
      <c r="V52" s="42" t="s">
        <v>207</v>
      </c>
      <c r="W52" s="42" t="s">
        <v>207</v>
      </c>
    </row>
    <row r="53" spans="1:23" s="11" customFormat="1" ht="38.25">
      <c r="A53" s="1">
        <v>3</v>
      </c>
      <c r="B53" s="1" t="s">
        <v>382</v>
      </c>
      <c r="C53" s="1" t="s">
        <v>249</v>
      </c>
      <c r="D53" s="2" t="s">
        <v>177</v>
      </c>
      <c r="E53" s="2" t="s">
        <v>207</v>
      </c>
      <c r="F53" s="2" t="s">
        <v>383</v>
      </c>
      <c r="G53" s="165">
        <v>83000</v>
      </c>
      <c r="H53" s="159" t="s">
        <v>376</v>
      </c>
      <c r="I53" s="126" t="s">
        <v>384</v>
      </c>
      <c r="J53" s="2" t="s">
        <v>378</v>
      </c>
      <c r="K53" s="2" t="s">
        <v>405</v>
      </c>
      <c r="L53" s="2"/>
      <c r="M53" s="2" t="s">
        <v>414</v>
      </c>
      <c r="N53" s="2" t="s">
        <v>407</v>
      </c>
      <c r="O53" s="2" t="s">
        <v>408</v>
      </c>
      <c r="P53" s="2" t="s">
        <v>279</v>
      </c>
      <c r="Q53" s="2" t="s">
        <v>412</v>
      </c>
      <c r="R53" s="2" t="s">
        <v>413</v>
      </c>
      <c r="S53" s="2" t="s">
        <v>279</v>
      </c>
      <c r="T53" s="42">
        <v>37.9</v>
      </c>
      <c r="U53" s="42">
        <v>1</v>
      </c>
      <c r="V53" s="42" t="s">
        <v>207</v>
      </c>
      <c r="W53" s="42" t="s">
        <v>207</v>
      </c>
    </row>
    <row r="54" spans="1:23" s="11" customFormat="1" ht="76.5">
      <c r="A54" s="1">
        <v>4</v>
      </c>
      <c r="B54" s="1" t="s">
        <v>385</v>
      </c>
      <c r="C54" s="1" t="s">
        <v>386</v>
      </c>
      <c r="D54" s="2" t="s">
        <v>177</v>
      </c>
      <c r="E54" s="2" t="s">
        <v>207</v>
      </c>
      <c r="F54" s="2">
        <v>1992</v>
      </c>
      <c r="G54" s="165">
        <v>361000</v>
      </c>
      <c r="H54" s="159" t="s">
        <v>376</v>
      </c>
      <c r="I54" s="126" t="s">
        <v>387</v>
      </c>
      <c r="J54" s="2" t="s">
        <v>378</v>
      </c>
      <c r="K54" s="2" t="s">
        <v>405</v>
      </c>
      <c r="L54" s="2" t="s">
        <v>415</v>
      </c>
      <c r="M54" s="2" t="s">
        <v>406</v>
      </c>
      <c r="N54" s="2" t="s">
        <v>407</v>
      </c>
      <c r="O54" s="2" t="s">
        <v>408</v>
      </c>
      <c r="P54" s="2" t="s">
        <v>412</v>
      </c>
      <c r="Q54" s="2" t="s">
        <v>408</v>
      </c>
      <c r="R54" s="2" t="s">
        <v>416</v>
      </c>
      <c r="S54" s="2" t="s">
        <v>412</v>
      </c>
      <c r="T54" s="42">
        <v>110.8</v>
      </c>
      <c r="U54" s="42">
        <v>1</v>
      </c>
      <c r="V54" s="42" t="s">
        <v>207</v>
      </c>
      <c r="W54" s="42" t="s">
        <v>207</v>
      </c>
    </row>
    <row r="55" spans="1:23" s="11" customFormat="1" ht="102">
      <c r="A55" s="1">
        <v>5</v>
      </c>
      <c r="B55" s="1" t="s">
        <v>388</v>
      </c>
      <c r="C55" s="1" t="s">
        <v>252</v>
      </c>
      <c r="D55" s="2" t="s">
        <v>177</v>
      </c>
      <c r="E55" s="2" t="s">
        <v>207</v>
      </c>
      <c r="F55" s="2" t="s">
        <v>375</v>
      </c>
      <c r="G55" s="165">
        <v>360000</v>
      </c>
      <c r="H55" s="159" t="s">
        <v>376</v>
      </c>
      <c r="I55" s="126" t="s">
        <v>389</v>
      </c>
      <c r="J55" s="2" t="s">
        <v>378</v>
      </c>
      <c r="K55" s="2" t="s">
        <v>417</v>
      </c>
      <c r="L55" s="2"/>
      <c r="M55" s="2" t="s">
        <v>406</v>
      </c>
      <c r="N55" s="2" t="s">
        <v>407</v>
      </c>
      <c r="O55" s="2" t="s">
        <v>408</v>
      </c>
      <c r="P55" s="2" t="s">
        <v>279</v>
      </c>
      <c r="Q55" s="2" t="s">
        <v>412</v>
      </c>
      <c r="R55" s="2" t="s">
        <v>279</v>
      </c>
      <c r="S55" s="2" t="s">
        <v>279</v>
      </c>
      <c r="T55" s="42">
        <v>164.67</v>
      </c>
      <c r="U55" s="42">
        <v>1</v>
      </c>
      <c r="V55" s="42" t="s">
        <v>207</v>
      </c>
      <c r="W55" s="42" t="s">
        <v>207</v>
      </c>
    </row>
    <row r="56" spans="1:23" s="11" customFormat="1" ht="51">
      <c r="A56" s="1">
        <v>6</v>
      </c>
      <c r="B56" s="1" t="s">
        <v>390</v>
      </c>
      <c r="C56" s="1" t="s">
        <v>391</v>
      </c>
      <c r="D56" s="2" t="s">
        <v>177</v>
      </c>
      <c r="E56" s="2" t="s">
        <v>207</v>
      </c>
      <c r="F56" s="2" t="s">
        <v>392</v>
      </c>
      <c r="G56" s="165">
        <v>27000</v>
      </c>
      <c r="H56" s="159" t="s">
        <v>179</v>
      </c>
      <c r="I56" s="126" t="s">
        <v>393</v>
      </c>
      <c r="J56" s="2" t="s">
        <v>378</v>
      </c>
      <c r="K56" s="2" t="s">
        <v>405</v>
      </c>
      <c r="L56" s="2"/>
      <c r="M56" s="2" t="s">
        <v>406</v>
      </c>
      <c r="N56" s="2" t="s">
        <v>407</v>
      </c>
      <c r="O56" s="2" t="s">
        <v>279</v>
      </c>
      <c r="P56" s="2" t="s">
        <v>279</v>
      </c>
      <c r="Q56" s="2" t="s">
        <v>412</v>
      </c>
      <c r="R56" s="2" t="s">
        <v>279</v>
      </c>
      <c r="S56" s="2" t="s">
        <v>279</v>
      </c>
      <c r="T56" s="42">
        <v>14.6</v>
      </c>
      <c r="U56" s="42">
        <v>1</v>
      </c>
      <c r="V56" s="42" t="s">
        <v>207</v>
      </c>
      <c r="W56" s="42" t="s">
        <v>207</v>
      </c>
    </row>
    <row r="57" spans="1:23" s="11" customFormat="1" ht="12.75">
      <c r="A57" s="1">
        <v>7</v>
      </c>
      <c r="B57" s="1" t="s">
        <v>394</v>
      </c>
      <c r="C57" s="1"/>
      <c r="D57" s="2"/>
      <c r="E57" s="2"/>
      <c r="F57" s="2"/>
      <c r="G57" s="165">
        <v>2156.79</v>
      </c>
      <c r="H57" s="166" t="s">
        <v>179</v>
      </c>
      <c r="I57" s="126"/>
      <c r="J57" s="2" t="s">
        <v>378</v>
      </c>
      <c r="K57" s="2" t="s">
        <v>162</v>
      </c>
      <c r="L57" s="2" t="s">
        <v>162</v>
      </c>
      <c r="M57" s="2" t="s">
        <v>162</v>
      </c>
      <c r="N57" s="2" t="s">
        <v>162</v>
      </c>
      <c r="O57" s="2" t="s">
        <v>162</v>
      </c>
      <c r="P57" s="2" t="s">
        <v>162</v>
      </c>
      <c r="Q57" s="2" t="s">
        <v>162</v>
      </c>
      <c r="R57" s="2" t="s">
        <v>162</v>
      </c>
      <c r="S57" s="2" t="s">
        <v>162</v>
      </c>
      <c r="T57" s="42" t="s">
        <v>162</v>
      </c>
      <c r="U57" s="42" t="s">
        <v>162</v>
      </c>
      <c r="V57" s="42" t="s">
        <v>162</v>
      </c>
      <c r="W57" s="42" t="s">
        <v>162</v>
      </c>
    </row>
    <row r="58" spans="1:23" s="11" customFormat="1" ht="63.75">
      <c r="A58" s="1">
        <v>8</v>
      </c>
      <c r="B58" s="1" t="s">
        <v>395</v>
      </c>
      <c r="C58" s="1"/>
      <c r="D58" s="2" t="s">
        <v>177</v>
      </c>
      <c r="E58" s="2" t="s">
        <v>207</v>
      </c>
      <c r="F58" s="2">
        <v>2011</v>
      </c>
      <c r="G58" s="165">
        <v>313000</v>
      </c>
      <c r="H58" s="159" t="s">
        <v>186</v>
      </c>
      <c r="I58" s="126" t="s">
        <v>396</v>
      </c>
      <c r="J58" s="2" t="s">
        <v>397</v>
      </c>
      <c r="K58" s="2" t="s">
        <v>405</v>
      </c>
      <c r="L58" s="2"/>
      <c r="M58" s="2" t="s">
        <v>406</v>
      </c>
      <c r="N58" s="2" t="s">
        <v>412</v>
      </c>
      <c r="O58" s="2" t="s">
        <v>408</v>
      </c>
      <c r="P58" s="2" t="s">
        <v>408</v>
      </c>
      <c r="Q58" s="2" t="s">
        <v>408</v>
      </c>
      <c r="R58" s="2" t="s">
        <v>279</v>
      </c>
      <c r="S58" s="2" t="s">
        <v>412</v>
      </c>
      <c r="T58" s="42">
        <v>144.46</v>
      </c>
      <c r="U58" s="42">
        <v>1</v>
      </c>
      <c r="V58" s="42" t="s">
        <v>207</v>
      </c>
      <c r="W58" s="42" t="s">
        <v>207</v>
      </c>
    </row>
    <row r="59" spans="1:23" s="11" customFormat="1" ht="38.25">
      <c r="A59" s="1">
        <v>9</v>
      </c>
      <c r="B59" s="1" t="s">
        <v>398</v>
      </c>
      <c r="C59" s="1" t="s">
        <v>386</v>
      </c>
      <c r="D59" s="2" t="s">
        <v>177</v>
      </c>
      <c r="E59" s="2" t="s">
        <v>207</v>
      </c>
      <c r="F59" s="2">
        <v>1960</v>
      </c>
      <c r="G59" s="165">
        <v>1398000</v>
      </c>
      <c r="H59" s="159" t="s">
        <v>186</v>
      </c>
      <c r="I59" s="126" t="s">
        <v>399</v>
      </c>
      <c r="J59" s="2" t="s">
        <v>400</v>
      </c>
      <c r="K59" s="2" t="s">
        <v>405</v>
      </c>
      <c r="L59" s="2" t="s">
        <v>418</v>
      </c>
      <c r="M59" s="2" t="s">
        <v>406</v>
      </c>
      <c r="N59" s="2" t="s">
        <v>419</v>
      </c>
      <c r="O59" s="2" t="s">
        <v>408</v>
      </c>
      <c r="P59" s="2" t="s">
        <v>408</v>
      </c>
      <c r="Q59" s="2" t="s">
        <v>408</v>
      </c>
      <c r="R59" s="2" t="s">
        <v>408</v>
      </c>
      <c r="S59" s="2" t="s">
        <v>408</v>
      </c>
      <c r="T59" s="42">
        <v>429.45</v>
      </c>
      <c r="U59" s="42">
        <v>2</v>
      </c>
      <c r="V59" s="42" t="s">
        <v>177</v>
      </c>
      <c r="W59" s="42" t="s">
        <v>207</v>
      </c>
    </row>
    <row r="60" spans="1:23" s="11" customFormat="1" ht="38.25">
      <c r="A60" s="1">
        <v>10</v>
      </c>
      <c r="B60" s="1" t="s">
        <v>401</v>
      </c>
      <c r="C60" s="1" t="s">
        <v>252</v>
      </c>
      <c r="D60" s="2" t="s">
        <v>177</v>
      </c>
      <c r="E60" s="2" t="s">
        <v>402</v>
      </c>
      <c r="F60" s="2" t="s">
        <v>403</v>
      </c>
      <c r="G60" s="165">
        <v>700092</v>
      </c>
      <c r="H60" s="159" t="s">
        <v>179</v>
      </c>
      <c r="I60" s="126" t="s">
        <v>404</v>
      </c>
      <c r="J60" s="2" t="s">
        <v>400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s="4" customFormat="1" ht="12.75" customHeight="1">
      <c r="A61" s="357" t="s">
        <v>0</v>
      </c>
      <c r="B61" s="357" t="s">
        <v>0</v>
      </c>
      <c r="C61" s="357"/>
      <c r="D61" s="35"/>
      <c r="E61" s="36"/>
      <c r="F61" s="1"/>
      <c r="G61" s="151">
        <f>SUM(G51:G60)</f>
        <v>3806248.79</v>
      </c>
      <c r="H61" s="24"/>
      <c r="I61" s="24"/>
      <c r="J61" s="24"/>
      <c r="K61" s="24"/>
      <c r="L61" s="24"/>
      <c r="M61" s="24"/>
      <c r="N61" s="24"/>
      <c r="O61" s="24"/>
      <c r="P61" s="89"/>
      <c r="Q61" s="89"/>
      <c r="R61" s="89"/>
      <c r="S61" s="89"/>
      <c r="T61" s="89"/>
      <c r="U61" s="89"/>
      <c r="V61" s="89"/>
      <c r="W61" s="89"/>
    </row>
    <row r="62" spans="1:23" ht="12.75" customHeight="1">
      <c r="A62" s="356" t="s">
        <v>436</v>
      </c>
      <c r="B62" s="356"/>
      <c r="C62" s="356"/>
      <c r="D62" s="356"/>
      <c r="E62" s="356"/>
      <c r="F62" s="356"/>
      <c r="G62" s="356"/>
      <c r="H62" s="330"/>
      <c r="I62" s="90"/>
      <c r="J62" s="90"/>
      <c r="K62" s="90"/>
      <c r="L62" s="90"/>
      <c r="M62" s="90"/>
      <c r="N62" s="90"/>
      <c r="O62" s="90"/>
      <c r="P62" s="91"/>
      <c r="Q62" s="91"/>
      <c r="R62" s="91"/>
      <c r="S62" s="91"/>
      <c r="T62" s="91"/>
      <c r="U62" s="91"/>
      <c r="V62" s="91"/>
      <c r="W62" s="91"/>
    </row>
    <row r="63" spans="1:23" s="4" customFormat="1" ht="409.5">
      <c r="A63" s="2">
        <v>1</v>
      </c>
      <c r="B63" s="121" t="s">
        <v>437</v>
      </c>
      <c r="C63" s="121" t="s">
        <v>438</v>
      </c>
      <c r="D63" s="122" t="s">
        <v>272</v>
      </c>
      <c r="E63" s="122" t="s">
        <v>272</v>
      </c>
      <c r="F63" s="122" t="s">
        <v>439</v>
      </c>
      <c r="G63" s="183">
        <v>7161234.56</v>
      </c>
      <c r="H63" s="159" t="s">
        <v>179</v>
      </c>
      <c r="I63" s="184" t="s">
        <v>440</v>
      </c>
      <c r="J63" s="122" t="s">
        <v>441</v>
      </c>
      <c r="K63" s="122" t="s">
        <v>445</v>
      </c>
      <c r="L63" s="122" t="s">
        <v>446</v>
      </c>
      <c r="M63" s="122" t="s">
        <v>447</v>
      </c>
      <c r="N63" s="122" t="s">
        <v>286</v>
      </c>
      <c r="O63" s="122" t="s">
        <v>286</v>
      </c>
      <c r="P63" s="122" t="s">
        <v>278</v>
      </c>
      <c r="Q63" s="122" t="s">
        <v>286</v>
      </c>
      <c r="R63" s="122" t="s">
        <v>207</v>
      </c>
      <c r="S63" s="122" t="s">
        <v>286</v>
      </c>
      <c r="T63" s="152" t="s">
        <v>448</v>
      </c>
      <c r="U63" s="122" t="s">
        <v>449</v>
      </c>
      <c r="V63" s="152" t="s">
        <v>177</v>
      </c>
      <c r="W63" s="152" t="s">
        <v>207</v>
      </c>
    </row>
    <row r="64" spans="1:23" s="4" customFormat="1" ht="165.75">
      <c r="A64" s="2">
        <v>2</v>
      </c>
      <c r="B64" s="1" t="s">
        <v>442</v>
      </c>
      <c r="C64" s="1" t="s">
        <v>443</v>
      </c>
      <c r="D64" s="2" t="s">
        <v>272</v>
      </c>
      <c r="E64" s="2" t="s">
        <v>274</v>
      </c>
      <c r="F64" s="2">
        <v>2008</v>
      </c>
      <c r="G64" s="185">
        <v>1287864.87</v>
      </c>
      <c r="H64" s="159" t="s">
        <v>179</v>
      </c>
      <c r="I64" s="43" t="s">
        <v>444</v>
      </c>
      <c r="J64" s="2" t="s">
        <v>441</v>
      </c>
      <c r="K64" s="2" t="s">
        <v>450</v>
      </c>
      <c r="L64" s="2" t="s">
        <v>451</v>
      </c>
      <c r="M64" s="2" t="s">
        <v>452</v>
      </c>
      <c r="N64" s="1"/>
      <c r="O64" s="1"/>
      <c r="P64" s="1"/>
      <c r="Q64" s="1"/>
      <c r="R64" s="1"/>
      <c r="S64" s="1"/>
      <c r="T64" s="24"/>
      <c r="U64" s="24"/>
      <c r="V64" s="24"/>
      <c r="W64" s="24"/>
    </row>
    <row r="65" spans="1:23" s="4" customFormat="1" ht="12.75" customHeight="1">
      <c r="A65" s="357" t="s">
        <v>0</v>
      </c>
      <c r="B65" s="357"/>
      <c r="C65" s="357"/>
      <c r="D65" s="35"/>
      <c r="E65" s="36"/>
      <c r="F65" s="1"/>
      <c r="G65" s="338">
        <f>SUM(G63:G64)</f>
        <v>8449099.43</v>
      </c>
      <c r="H65" s="24"/>
      <c r="I65" s="24"/>
      <c r="J65" s="24"/>
      <c r="K65" s="24"/>
      <c r="L65" s="24"/>
      <c r="M65" s="24"/>
      <c r="N65" s="24"/>
      <c r="O65" s="24"/>
      <c r="P65" s="89"/>
      <c r="Q65" s="89"/>
      <c r="R65" s="89"/>
      <c r="S65" s="89"/>
      <c r="T65" s="89"/>
      <c r="U65" s="89"/>
      <c r="V65" s="89"/>
      <c r="W65" s="89"/>
    </row>
    <row r="66" spans="1:23" ht="12.75" customHeight="1">
      <c r="A66" s="356" t="s">
        <v>461</v>
      </c>
      <c r="B66" s="356"/>
      <c r="C66" s="356"/>
      <c r="D66" s="356"/>
      <c r="E66" s="356"/>
      <c r="F66" s="356"/>
      <c r="G66" s="356"/>
      <c r="H66" s="330"/>
      <c r="I66" s="90"/>
      <c r="J66" s="90"/>
      <c r="K66" s="90"/>
      <c r="L66" s="90"/>
      <c r="M66" s="90"/>
      <c r="N66" s="90"/>
      <c r="O66" s="90"/>
      <c r="P66" s="91"/>
      <c r="Q66" s="91"/>
      <c r="R66" s="91"/>
      <c r="S66" s="91"/>
      <c r="T66" s="91"/>
      <c r="U66" s="91"/>
      <c r="V66" s="91"/>
      <c r="W66" s="91"/>
    </row>
    <row r="67" spans="1:23" s="4" customFormat="1" ht="102" customHeight="1">
      <c r="A67" s="2">
        <v>1</v>
      </c>
      <c r="B67" s="32" t="s">
        <v>462</v>
      </c>
      <c r="C67" s="32" t="s">
        <v>463</v>
      </c>
      <c r="D67" s="2" t="s">
        <v>177</v>
      </c>
      <c r="E67" s="121"/>
      <c r="F67" s="2">
        <v>1935</v>
      </c>
      <c r="G67" s="186">
        <v>5137000</v>
      </c>
      <c r="H67" s="159" t="s">
        <v>186</v>
      </c>
      <c r="I67" s="187" t="s">
        <v>464</v>
      </c>
      <c r="J67" s="158" t="s">
        <v>465</v>
      </c>
      <c r="K67" s="154" t="s">
        <v>445</v>
      </c>
      <c r="L67" s="130" t="s">
        <v>472</v>
      </c>
      <c r="M67" s="130" t="s">
        <v>473</v>
      </c>
      <c r="N67" s="130" t="s">
        <v>280</v>
      </c>
      <c r="O67" s="130" t="s">
        <v>278</v>
      </c>
      <c r="P67" s="130" t="s">
        <v>278</v>
      </c>
      <c r="Q67" s="130" t="s">
        <v>474</v>
      </c>
      <c r="R67" s="130" t="s">
        <v>299</v>
      </c>
      <c r="S67" s="130" t="s">
        <v>412</v>
      </c>
      <c r="T67" s="154">
        <v>2275</v>
      </c>
      <c r="U67" s="130" t="s">
        <v>475</v>
      </c>
      <c r="V67" s="154" t="s">
        <v>177</v>
      </c>
      <c r="W67" s="154" t="s">
        <v>207</v>
      </c>
    </row>
    <row r="68" spans="1:23" s="4" customFormat="1" ht="63.75">
      <c r="A68" s="2">
        <v>2</v>
      </c>
      <c r="B68" s="32" t="s">
        <v>466</v>
      </c>
      <c r="C68" s="32" t="s">
        <v>463</v>
      </c>
      <c r="D68" s="2" t="s">
        <v>177</v>
      </c>
      <c r="E68" s="1"/>
      <c r="F68" s="2">
        <v>1937</v>
      </c>
      <c r="G68" s="186">
        <v>4851000</v>
      </c>
      <c r="H68" s="159" t="s">
        <v>186</v>
      </c>
      <c r="I68" s="126" t="s">
        <v>468</v>
      </c>
      <c r="J68" s="158" t="s">
        <v>465</v>
      </c>
      <c r="K68" s="154" t="s">
        <v>445</v>
      </c>
      <c r="L68" s="130" t="s">
        <v>294</v>
      </c>
      <c r="M68" s="130" t="s">
        <v>473</v>
      </c>
      <c r="N68" s="130" t="s">
        <v>286</v>
      </c>
      <c r="O68" s="130" t="s">
        <v>278</v>
      </c>
      <c r="P68" s="130" t="s">
        <v>278</v>
      </c>
      <c r="Q68" s="130" t="s">
        <v>476</v>
      </c>
      <c r="R68" s="130" t="s">
        <v>299</v>
      </c>
      <c r="S68" s="130" t="s">
        <v>412</v>
      </c>
      <c r="T68" s="154">
        <v>2135</v>
      </c>
      <c r="U68" s="130" t="s">
        <v>477</v>
      </c>
      <c r="V68" s="154" t="s">
        <v>177</v>
      </c>
      <c r="W68" s="154" t="s">
        <v>207</v>
      </c>
    </row>
    <row r="69" spans="1:23" s="4" customFormat="1" ht="63.75">
      <c r="A69" s="2">
        <v>3</v>
      </c>
      <c r="B69" s="32" t="s">
        <v>469</v>
      </c>
      <c r="C69" s="32" t="s">
        <v>463</v>
      </c>
      <c r="D69" s="2" t="s">
        <v>177</v>
      </c>
      <c r="E69" s="1"/>
      <c r="F69" s="2">
        <v>1937</v>
      </c>
      <c r="G69" s="186">
        <v>4156000</v>
      </c>
      <c r="H69" s="159" t="s">
        <v>186</v>
      </c>
      <c r="I69" s="126" t="s">
        <v>470</v>
      </c>
      <c r="J69" s="158" t="s">
        <v>465</v>
      </c>
      <c r="K69" s="154" t="s">
        <v>445</v>
      </c>
      <c r="L69" s="130" t="s">
        <v>472</v>
      </c>
      <c r="M69" s="130" t="s">
        <v>473</v>
      </c>
      <c r="N69" s="130" t="s">
        <v>286</v>
      </c>
      <c r="O69" s="130" t="s">
        <v>286</v>
      </c>
      <c r="P69" s="130" t="s">
        <v>278</v>
      </c>
      <c r="Q69" s="130" t="s">
        <v>478</v>
      </c>
      <c r="R69" s="130" t="s">
        <v>299</v>
      </c>
      <c r="S69" s="130" t="s">
        <v>412</v>
      </c>
      <c r="T69" s="154">
        <v>1165</v>
      </c>
      <c r="U69" s="130" t="s">
        <v>479</v>
      </c>
      <c r="V69" s="154" t="s">
        <v>207</v>
      </c>
      <c r="W69" s="154" t="s">
        <v>207</v>
      </c>
    </row>
    <row r="70" spans="1:23" s="4" customFormat="1" ht="51">
      <c r="A70" s="2">
        <v>4</v>
      </c>
      <c r="B70" s="32" t="s">
        <v>471</v>
      </c>
      <c r="C70" s="1"/>
      <c r="D70" s="2" t="s">
        <v>177</v>
      </c>
      <c r="E70" s="1"/>
      <c r="F70" s="2"/>
      <c r="G70" s="186">
        <v>10228</v>
      </c>
      <c r="H70" s="159" t="s">
        <v>179</v>
      </c>
      <c r="I70" s="188"/>
      <c r="J70" s="158" t="s">
        <v>465</v>
      </c>
      <c r="K70" s="154" t="s">
        <v>445</v>
      </c>
      <c r="L70" s="154"/>
      <c r="M70" s="130" t="s">
        <v>480</v>
      </c>
      <c r="N70" s="154" t="s">
        <v>286</v>
      </c>
      <c r="O70" s="154" t="s">
        <v>280</v>
      </c>
      <c r="P70" s="154"/>
      <c r="Q70" s="130" t="s">
        <v>481</v>
      </c>
      <c r="R70" s="154"/>
      <c r="S70" s="154" t="s">
        <v>412</v>
      </c>
      <c r="T70" s="154">
        <v>53.81</v>
      </c>
      <c r="U70" s="130" t="s">
        <v>482</v>
      </c>
      <c r="V70" s="154" t="s">
        <v>207</v>
      </c>
      <c r="W70" s="154"/>
    </row>
    <row r="71" spans="1:23" s="11" customFormat="1" ht="12.75">
      <c r="A71" s="1"/>
      <c r="B71" s="357" t="s">
        <v>0</v>
      </c>
      <c r="C71" s="357"/>
      <c r="D71" s="35"/>
      <c r="E71" s="33"/>
      <c r="F71" s="24"/>
      <c r="G71" s="151">
        <f>SUM(G67:G70)</f>
        <v>14154228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3" ht="12.75" customHeight="1">
      <c r="A72" s="356" t="s">
        <v>513</v>
      </c>
      <c r="B72" s="356"/>
      <c r="C72" s="356"/>
      <c r="D72" s="356"/>
      <c r="E72" s="356"/>
      <c r="F72" s="356"/>
      <c r="G72" s="356"/>
      <c r="H72" s="87"/>
      <c r="I72" s="90"/>
      <c r="J72" s="90"/>
      <c r="K72" s="90"/>
      <c r="L72" s="90"/>
      <c r="M72" s="90"/>
      <c r="N72" s="90"/>
      <c r="O72" s="90"/>
      <c r="P72" s="91"/>
      <c r="Q72" s="91"/>
      <c r="R72" s="91"/>
      <c r="S72" s="91"/>
      <c r="T72" s="91"/>
      <c r="U72" s="91"/>
      <c r="V72" s="91"/>
      <c r="W72" s="91"/>
    </row>
    <row r="73" spans="1:23" s="37" customFormat="1" ht="51">
      <c r="A73" s="53">
        <v>1</v>
      </c>
      <c r="B73" s="121" t="s">
        <v>514</v>
      </c>
      <c r="C73" s="121" t="s">
        <v>515</v>
      </c>
      <c r="D73" s="122" t="s">
        <v>272</v>
      </c>
      <c r="E73" s="122" t="s">
        <v>274</v>
      </c>
      <c r="F73" s="122">
        <v>1965</v>
      </c>
      <c r="G73" s="164">
        <v>5945000</v>
      </c>
      <c r="H73" s="160" t="s">
        <v>186</v>
      </c>
      <c r="I73" s="124" t="s">
        <v>516</v>
      </c>
      <c r="J73" s="122" t="s">
        <v>517</v>
      </c>
      <c r="K73" s="122" t="s">
        <v>281</v>
      </c>
      <c r="L73" s="122" t="s">
        <v>525</v>
      </c>
      <c r="M73" s="122" t="s">
        <v>526</v>
      </c>
      <c r="N73" s="122" t="s">
        <v>527</v>
      </c>
      <c r="O73" s="122" t="s">
        <v>528</v>
      </c>
      <c r="P73" s="122" t="s">
        <v>528</v>
      </c>
      <c r="Q73" s="122" t="s">
        <v>529</v>
      </c>
      <c r="R73" s="122" t="s">
        <v>279</v>
      </c>
      <c r="S73" s="122" t="s">
        <v>529</v>
      </c>
      <c r="T73" s="152">
        <v>2154</v>
      </c>
      <c r="U73" s="152">
        <v>3</v>
      </c>
      <c r="V73" s="152" t="s">
        <v>274</v>
      </c>
      <c r="W73" s="152" t="s">
        <v>274</v>
      </c>
    </row>
    <row r="74" spans="1:23" s="37" customFormat="1" ht="38.25">
      <c r="A74" s="53">
        <v>2</v>
      </c>
      <c r="B74" s="1" t="s">
        <v>518</v>
      </c>
      <c r="C74" s="1" t="s">
        <v>185</v>
      </c>
      <c r="D74" s="2" t="s">
        <v>272</v>
      </c>
      <c r="E74" s="2" t="s">
        <v>274</v>
      </c>
      <c r="F74" s="2">
        <v>1966</v>
      </c>
      <c r="G74" s="165">
        <v>7891853</v>
      </c>
      <c r="H74" s="159" t="s">
        <v>186</v>
      </c>
      <c r="I74" s="126" t="s">
        <v>519</v>
      </c>
      <c r="J74" s="2" t="s">
        <v>517</v>
      </c>
      <c r="K74" s="2" t="s">
        <v>281</v>
      </c>
      <c r="L74" s="2" t="s">
        <v>525</v>
      </c>
      <c r="M74" s="2" t="s">
        <v>526</v>
      </c>
      <c r="N74" s="2" t="s">
        <v>527</v>
      </c>
      <c r="O74" s="2" t="s">
        <v>528</v>
      </c>
      <c r="P74" s="2" t="s">
        <v>528</v>
      </c>
      <c r="Q74" s="2" t="s">
        <v>529</v>
      </c>
      <c r="R74" s="2" t="s">
        <v>529</v>
      </c>
      <c r="S74" s="2" t="s">
        <v>529</v>
      </c>
      <c r="T74" s="42">
        <v>2462</v>
      </c>
      <c r="U74" s="42">
        <v>3</v>
      </c>
      <c r="V74" s="42" t="s">
        <v>274</v>
      </c>
      <c r="W74" s="42" t="s">
        <v>274</v>
      </c>
    </row>
    <row r="75" spans="1:23" s="37" customFormat="1" ht="38.25">
      <c r="A75" s="53">
        <v>3</v>
      </c>
      <c r="B75" s="1" t="s">
        <v>520</v>
      </c>
      <c r="C75" s="1" t="s">
        <v>185</v>
      </c>
      <c r="D75" s="2" t="s">
        <v>272</v>
      </c>
      <c r="E75" s="2" t="s">
        <v>274</v>
      </c>
      <c r="F75" s="2">
        <v>1966</v>
      </c>
      <c r="G75" s="165">
        <v>4906000</v>
      </c>
      <c r="H75" s="159" t="s">
        <v>186</v>
      </c>
      <c r="I75" s="126" t="s">
        <v>521</v>
      </c>
      <c r="J75" s="2" t="s">
        <v>517</v>
      </c>
      <c r="K75" s="2" t="s">
        <v>281</v>
      </c>
      <c r="L75" s="2" t="s">
        <v>525</v>
      </c>
      <c r="M75" s="2" t="s">
        <v>526</v>
      </c>
      <c r="N75" s="2" t="s">
        <v>527</v>
      </c>
      <c r="O75" s="2" t="s">
        <v>528</v>
      </c>
      <c r="P75" s="2" t="s">
        <v>528</v>
      </c>
      <c r="Q75" s="2" t="s">
        <v>529</v>
      </c>
      <c r="R75" s="2" t="s">
        <v>279</v>
      </c>
      <c r="S75" s="2" t="s">
        <v>529</v>
      </c>
      <c r="T75" s="42">
        <v>1508</v>
      </c>
      <c r="U75" s="42">
        <v>3</v>
      </c>
      <c r="V75" s="42" t="s">
        <v>274</v>
      </c>
      <c r="W75" s="42" t="s">
        <v>274</v>
      </c>
    </row>
    <row r="76" spans="1:23" s="37" customFormat="1" ht="38.25">
      <c r="A76" s="53">
        <v>4</v>
      </c>
      <c r="B76" s="1" t="s">
        <v>522</v>
      </c>
      <c r="C76" s="1" t="s">
        <v>185</v>
      </c>
      <c r="D76" s="2" t="s">
        <v>272</v>
      </c>
      <c r="E76" s="2" t="s">
        <v>274</v>
      </c>
      <c r="F76" s="2">
        <v>1966</v>
      </c>
      <c r="G76" s="165">
        <v>4906000</v>
      </c>
      <c r="H76" s="159" t="s">
        <v>186</v>
      </c>
      <c r="I76" s="126" t="s">
        <v>521</v>
      </c>
      <c r="J76" s="2" t="s">
        <v>517</v>
      </c>
      <c r="K76" s="2" t="s">
        <v>281</v>
      </c>
      <c r="L76" s="2" t="s">
        <v>525</v>
      </c>
      <c r="M76" s="2" t="s">
        <v>526</v>
      </c>
      <c r="N76" s="2" t="s">
        <v>527</v>
      </c>
      <c r="O76" s="2" t="s">
        <v>528</v>
      </c>
      <c r="P76" s="2" t="s">
        <v>528</v>
      </c>
      <c r="Q76" s="2" t="s">
        <v>529</v>
      </c>
      <c r="R76" s="2" t="s">
        <v>279</v>
      </c>
      <c r="S76" s="2" t="s">
        <v>529</v>
      </c>
      <c r="T76" s="42">
        <v>1508</v>
      </c>
      <c r="U76" s="42">
        <v>3</v>
      </c>
      <c r="V76" s="42" t="s">
        <v>274</v>
      </c>
      <c r="W76" s="42" t="s">
        <v>274</v>
      </c>
    </row>
    <row r="77" spans="1:23" s="37" customFormat="1" ht="14.25">
      <c r="A77" s="53">
        <v>5</v>
      </c>
      <c r="B77" s="1" t="s">
        <v>523</v>
      </c>
      <c r="C77" s="1" t="s">
        <v>524</v>
      </c>
      <c r="D77" s="2" t="s">
        <v>272</v>
      </c>
      <c r="E77" s="2" t="s">
        <v>274</v>
      </c>
      <c r="F77" s="2">
        <v>1965</v>
      </c>
      <c r="G77" s="165">
        <v>3301</v>
      </c>
      <c r="H77" s="159" t="s">
        <v>179</v>
      </c>
      <c r="I77" s="126"/>
      <c r="J77" s="2" t="s">
        <v>517</v>
      </c>
      <c r="K77" s="2" t="s">
        <v>281</v>
      </c>
      <c r="L77" s="2" t="s">
        <v>525</v>
      </c>
      <c r="M77" s="2" t="s">
        <v>526</v>
      </c>
      <c r="N77" s="2" t="s">
        <v>528</v>
      </c>
      <c r="O77" s="2" t="s">
        <v>528</v>
      </c>
      <c r="P77" s="2" t="s">
        <v>279</v>
      </c>
      <c r="Q77" s="2" t="s">
        <v>279</v>
      </c>
      <c r="R77" s="2" t="s">
        <v>279</v>
      </c>
      <c r="S77" s="2" t="s">
        <v>279</v>
      </c>
      <c r="T77" s="42">
        <v>25</v>
      </c>
      <c r="U77" s="42">
        <v>1</v>
      </c>
      <c r="V77" s="42" t="s">
        <v>274</v>
      </c>
      <c r="W77" s="42" t="s">
        <v>274</v>
      </c>
    </row>
    <row r="78" spans="1:23" s="4" customFormat="1" ht="14.25" customHeight="1">
      <c r="A78" s="357" t="s">
        <v>16</v>
      </c>
      <c r="B78" s="357"/>
      <c r="C78" s="357"/>
      <c r="D78" s="35"/>
      <c r="E78" s="36"/>
      <c r="F78" s="1"/>
      <c r="G78" s="151">
        <f>SUM(G73:G77)</f>
        <v>23652154</v>
      </c>
      <c r="H78" s="24"/>
      <c r="I78" s="24"/>
      <c r="J78" s="24"/>
      <c r="K78" s="24"/>
      <c r="L78" s="24"/>
      <c r="M78" s="24"/>
      <c r="N78" s="24"/>
      <c r="O78" s="24"/>
      <c r="P78" s="89"/>
      <c r="Q78" s="89"/>
      <c r="R78" s="89"/>
      <c r="S78" s="89"/>
      <c r="T78" s="89"/>
      <c r="U78" s="89"/>
      <c r="V78" s="89"/>
      <c r="W78" s="89"/>
    </row>
    <row r="79" spans="1:23" s="4" customFormat="1" ht="15" customHeight="1">
      <c r="A79" s="359" t="s">
        <v>549</v>
      </c>
      <c r="B79" s="359"/>
      <c r="C79" s="359"/>
      <c r="D79" s="359"/>
      <c r="E79" s="359"/>
      <c r="F79" s="359"/>
      <c r="G79" s="359"/>
      <c r="H79" s="331"/>
      <c r="I79" s="90"/>
      <c r="J79" s="90"/>
      <c r="K79" s="90"/>
      <c r="L79" s="90"/>
      <c r="M79" s="90"/>
      <c r="N79" s="90"/>
      <c r="O79" s="90"/>
      <c r="P79" s="91"/>
      <c r="Q79" s="91"/>
      <c r="R79" s="91"/>
      <c r="S79" s="91"/>
      <c r="T79" s="91"/>
      <c r="U79" s="91"/>
      <c r="V79" s="91"/>
      <c r="W79" s="91"/>
    </row>
    <row r="80" spans="1:23" s="37" customFormat="1" ht="114.75">
      <c r="A80" s="53">
        <v>1</v>
      </c>
      <c r="B80" s="121" t="s">
        <v>550</v>
      </c>
      <c r="C80" s="121" t="s">
        <v>551</v>
      </c>
      <c r="D80" s="122" t="s">
        <v>177</v>
      </c>
      <c r="E80" s="122" t="s">
        <v>207</v>
      </c>
      <c r="F80" s="122">
        <v>1905</v>
      </c>
      <c r="G80" s="164">
        <v>9215000</v>
      </c>
      <c r="H80" s="191" t="s">
        <v>186</v>
      </c>
      <c r="I80" s="124" t="s">
        <v>552</v>
      </c>
      <c r="J80" s="122" t="s">
        <v>553</v>
      </c>
      <c r="K80" s="122" t="s">
        <v>281</v>
      </c>
      <c r="L80" s="122" t="s">
        <v>562</v>
      </c>
      <c r="M80" s="122" t="s">
        <v>563</v>
      </c>
      <c r="N80" s="122" t="s">
        <v>407</v>
      </c>
      <c r="O80" s="122" t="s">
        <v>412</v>
      </c>
      <c r="P80" s="122" t="s">
        <v>412</v>
      </c>
      <c r="Q80" s="122" t="s">
        <v>1409</v>
      </c>
      <c r="R80" s="122" t="s">
        <v>412</v>
      </c>
      <c r="S80" s="122" t="s">
        <v>412</v>
      </c>
      <c r="T80" s="152">
        <v>4321</v>
      </c>
      <c r="U80" s="152">
        <v>4</v>
      </c>
      <c r="V80" s="152" t="s">
        <v>177</v>
      </c>
      <c r="W80" s="152" t="s">
        <v>207</v>
      </c>
    </row>
    <row r="81" spans="1:23" s="37" customFormat="1" ht="102">
      <c r="A81" s="53">
        <v>2</v>
      </c>
      <c r="B81" s="1" t="s">
        <v>554</v>
      </c>
      <c r="C81" s="1" t="s">
        <v>551</v>
      </c>
      <c r="D81" s="2" t="s">
        <v>177</v>
      </c>
      <c r="E81" s="2" t="s">
        <v>207</v>
      </c>
      <c r="F81" s="2">
        <v>1973</v>
      </c>
      <c r="G81" s="165">
        <v>7446000</v>
      </c>
      <c r="H81" s="166" t="s">
        <v>186</v>
      </c>
      <c r="I81" s="126" t="s">
        <v>555</v>
      </c>
      <c r="J81" s="2" t="s">
        <v>556</v>
      </c>
      <c r="K81" s="2" t="s">
        <v>564</v>
      </c>
      <c r="L81" s="2" t="s">
        <v>565</v>
      </c>
      <c r="M81" s="2" t="s">
        <v>566</v>
      </c>
      <c r="N81" s="2" t="s">
        <v>567</v>
      </c>
      <c r="O81" s="2" t="s">
        <v>412</v>
      </c>
      <c r="P81" s="2" t="s">
        <v>568</v>
      </c>
      <c r="Q81" s="2" t="s">
        <v>569</v>
      </c>
      <c r="R81" s="2" t="s">
        <v>299</v>
      </c>
      <c r="S81" s="2" t="s">
        <v>412</v>
      </c>
      <c r="T81" s="42">
        <v>2608.2</v>
      </c>
      <c r="U81" s="42">
        <v>2</v>
      </c>
      <c r="V81" s="42" t="s">
        <v>570</v>
      </c>
      <c r="W81" s="42" t="s">
        <v>207</v>
      </c>
    </row>
    <row r="82" spans="1:23" s="37" customFormat="1" ht="25.5">
      <c r="A82" s="53">
        <v>3</v>
      </c>
      <c r="B82" s="1" t="s">
        <v>557</v>
      </c>
      <c r="C82" s="1" t="s">
        <v>265</v>
      </c>
      <c r="D82" s="2" t="s">
        <v>207</v>
      </c>
      <c r="E82" s="2" t="s">
        <v>207</v>
      </c>
      <c r="F82" s="2"/>
      <c r="G82" s="165">
        <v>158623.53</v>
      </c>
      <c r="H82" s="166" t="s">
        <v>179</v>
      </c>
      <c r="I82" s="126" t="s">
        <v>558</v>
      </c>
      <c r="J82" s="2" t="s">
        <v>556</v>
      </c>
      <c r="K82" s="2"/>
      <c r="L82" s="2"/>
      <c r="M82" s="2"/>
      <c r="N82" s="2"/>
      <c r="O82" s="2"/>
      <c r="P82" s="2"/>
      <c r="Q82" s="2"/>
      <c r="R82" s="2"/>
      <c r="S82" s="2"/>
      <c r="T82" s="42"/>
      <c r="U82" s="42"/>
      <c r="V82" s="42"/>
      <c r="W82" s="42"/>
    </row>
    <row r="83" spans="1:23" s="37" customFormat="1" ht="102">
      <c r="A83" s="53">
        <v>4</v>
      </c>
      <c r="B83" s="1" t="s">
        <v>559</v>
      </c>
      <c r="C83" s="1" t="s">
        <v>551</v>
      </c>
      <c r="D83" s="2" t="s">
        <v>177</v>
      </c>
      <c r="E83" s="2" t="s">
        <v>207</v>
      </c>
      <c r="F83" s="2">
        <v>1988</v>
      </c>
      <c r="G83" s="165">
        <v>3100000</v>
      </c>
      <c r="H83" s="166" t="s">
        <v>186</v>
      </c>
      <c r="I83" s="126" t="s">
        <v>560</v>
      </c>
      <c r="J83" s="2" t="s">
        <v>561</v>
      </c>
      <c r="K83" s="2" t="s">
        <v>571</v>
      </c>
      <c r="L83" s="2" t="s">
        <v>571</v>
      </c>
      <c r="M83" s="2" t="s">
        <v>572</v>
      </c>
      <c r="N83" s="2" t="s">
        <v>408</v>
      </c>
      <c r="O83" s="2" t="s">
        <v>412</v>
      </c>
      <c r="P83" s="2" t="s">
        <v>412</v>
      </c>
      <c r="Q83" s="2" t="s">
        <v>1410</v>
      </c>
      <c r="R83" s="2" t="s">
        <v>299</v>
      </c>
      <c r="S83" s="2" t="s">
        <v>412</v>
      </c>
      <c r="T83" s="42">
        <v>869</v>
      </c>
      <c r="U83" s="42">
        <v>2</v>
      </c>
      <c r="V83" s="42" t="s">
        <v>299</v>
      </c>
      <c r="W83" s="42" t="s">
        <v>207</v>
      </c>
    </row>
    <row r="84" spans="1:23" s="4" customFormat="1" ht="18" customHeight="1">
      <c r="A84" s="357" t="s">
        <v>16</v>
      </c>
      <c r="B84" s="357"/>
      <c r="C84" s="357"/>
      <c r="D84" s="35"/>
      <c r="E84" s="36"/>
      <c r="F84" s="1"/>
      <c r="G84" s="192">
        <f>SUM(G80:G83)</f>
        <v>19919623.53</v>
      </c>
      <c r="H84" s="24"/>
      <c r="I84" s="24"/>
      <c r="J84" s="24"/>
      <c r="K84" s="24"/>
      <c r="L84" s="24"/>
      <c r="M84" s="24"/>
      <c r="N84" s="24"/>
      <c r="O84" s="24"/>
      <c r="P84" s="89"/>
      <c r="Q84" s="89"/>
      <c r="R84" s="89"/>
      <c r="S84" s="89"/>
      <c r="T84" s="89"/>
      <c r="U84" s="89"/>
      <c r="V84" s="89"/>
      <c r="W84" s="89"/>
    </row>
    <row r="85" spans="1:23" s="4" customFormat="1" ht="14.25" customHeight="1">
      <c r="A85" s="358" t="s">
        <v>608</v>
      </c>
      <c r="B85" s="358"/>
      <c r="C85" s="358"/>
      <c r="D85" s="358"/>
      <c r="E85" s="358"/>
      <c r="F85" s="358"/>
      <c r="G85" s="358"/>
      <c r="H85" s="339"/>
      <c r="I85" s="90"/>
      <c r="J85" s="90"/>
      <c r="K85" s="90"/>
      <c r="L85" s="90"/>
      <c r="M85" s="90"/>
      <c r="N85" s="90"/>
      <c r="O85" s="90"/>
      <c r="P85" s="91"/>
      <c r="Q85" s="91"/>
      <c r="R85" s="91"/>
      <c r="S85" s="91"/>
      <c r="T85" s="91"/>
      <c r="U85" s="91"/>
      <c r="V85" s="91"/>
      <c r="W85" s="91"/>
    </row>
    <row r="86" spans="1:23" s="37" customFormat="1" ht="38.25">
      <c r="A86" s="53">
        <v>1</v>
      </c>
      <c r="B86" s="195" t="s">
        <v>438</v>
      </c>
      <c r="C86" s="195" t="s">
        <v>515</v>
      </c>
      <c r="D86" s="196" t="s">
        <v>271</v>
      </c>
      <c r="E86" s="196"/>
      <c r="F86" s="196" t="s">
        <v>609</v>
      </c>
      <c r="G86" s="197">
        <v>1952000</v>
      </c>
      <c r="H86" s="203" t="s">
        <v>376</v>
      </c>
      <c r="I86" s="199" t="s">
        <v>610</v>
      </c>
      <c r="J86" s="196" t="s">
        <v>611</v>
      </c>
      <c r="K86" s="196" t="s">
        <v>617</v>
      </c>
      <c r="L86" s="196" t="s">
        <v>618</v>
      </c>
      <c r="M86" s="196" t="s">
        <v>619</v>
      </c>
      <c r="N86" s="196" t="s">
        <v>278</v>
      </c>
      <c r="O86" s="196" t="s">
        <v>278</v>
      </c>
      <c r="P86" s="196" t="s">
        <v>278</v>
      </c>
      <c r="Q86" s="196" t="s">
        <v>278</v>
      </c>
      <c r="R86" s="196" t="s">
        <v>278</v>
      </c>
      <c r="S86" s="196" t="s">
        <v>280</v>
      </c>
      <c r="T86" s="205">
        <v>864.5</v>
      </c>
      <c r="U86" s="205">
        <v>2</v>
      </c>
      <c r="V86" s="205" t="s">
        <v>177</v>
      </c>
      <c r="W86" s="205" t="s">
        <v>207</v>
      </c>
    </row>
    <row r="87" spans="1:23" s="37" customFormat="1" ht="25.5">
      <c r="A87" s="53">
        <v>2</v>
      </c>
      <c r="B87" s="200" t="s">
        <v>612</v>
      </c>
      <c r="C87" s="200" t="s">
        <v>515</v>
      </c>
      <c r="D87" s="201" t="s">
        <v>271</v>
      </c>
      <c r="E87" s="201" t="s">
        <v>207</v>
      </c>
      <c r="F87" s="201" t="s">
        <v>613</v>
      </c>
      <c r="G87" s="202">
        <v>1594000</v>
      </c>
      <c r="H87" s="203" t="s">
        <v>376</v>
      </c>
      <c r="I87" s="204"/>
      <c r="J87" s="201" t="s">
        <v>614</v>
      </c>
      <c r="K87" s="201" t="s">
        <v>617</v>
      </c>
      <c r="L87" s="201" t="s">
        <v>323</v>
      </c>
      <c r="M87" s="201" t="s">
        <v>620</v>
      </c>
      <c r="N87" s="201" t="s">
        <v>278</v>
      </c>
      <c r="O87" s="201" t="s">
        <v>278</v>
      </c>
      <c r="P87" s="201" t="s">
        <v>278</v>
      </c>
      <c r="Q87" s="201" t="s">
        <v>280</v>
      </c>
      <c r="R87" s="201" t="s">
        <v>278</v>
      </c>
      <c r="S87" s="201" t="s">
        <v>280</v>
      </c>
      <c r="T87" s="206">
        <v>446.8</v>
      </c>
      <c r="U87" s="206">
        <v>2</v>
      </c>
      <c r="V87" s="206" t="s">
        <v>207</v>
      </c>
      <c r="W87" s="206" t="s">
        <v>207</v>
      </c>
    </row>
    <row r="88" spans="1:23" s="37" customFormat="1" ht="38.25">
      <c r="A88" s="53">
        <v>3</v>
      </c>
      <c r="B88" s="200" t="s">
        <v>615</v>
      </c>
      <c r="C88" s="200" t="s">
        <v>515</v>
      </c>
      <c r="D88" s="201" t="s">
        <v>271</v>
      </c>
      <c r="E88" s="201" t="s">
        <v>207</v>
      </c>
      <c r="F88" s="201" t="s">
        <v>613</v>
      </c>
      <c r="G88" s="202">
        <v>1276769</v>
      </c>
      <c r="H88" s="203" t="s">
        <v>376</v>
      </c>
      <c r="I88" s="204"/>
      <c r="J88" s="201" t="s">
        <v>616</v>
      </c>
      <c r="K88" s="201" t="s">
        <v>617</v>
      </c>
      <c r="L88" s="201" t="s">
        <v>323</v>
      </c>
      <c r="M88" s="201" t="s">
        <v>621</v>
      </c>
      <c r="N88" s="201" t="s">
        <v>280</v>
      </c>
      <c r="O88" s="201" t="s">
        <v>278</v>
      </c>
      <c r="P88" s="201" t="s">
        <v>278</v>
      </c>
      <c r="Q88" s="201" t="s">
        <v>278</v>
      </c>
      <c r="R88" s="201" t="s">
        <v>278</v>
      </c>
      <c r="S88" s="201" t="s">
        <v>280</v>
      </c>
      <c r="T88" s="206">
        <v>503.2</v>
      </c>
      <c r="U88" s="206">
        <v>1</v>
      </c>
      <c r="V88" s="206" t="s">
        <v>207</v>
      </c>
      <c r="W88" s="206" t="s">
        <v>207</v>
      </c>
    </row>
    <row r="89" spans="1:23" s="11" customFormat="1" ht="12.75" customHeight="1">
      <c r="A89" s="360" t="s">
        <v>16</v>
      </c>
      <c r="B89" s="360"/>
      <c r="C89" s="360"/>
      <c r="D89" s="38"/>
      <c r="E89" s="48"/>
      <c r="F89" s="49"/>
      <c r="G89" s="340">
        <f>SUM(G86:G88)</f>
        <v>4822769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1:23" s="11" customFormat="1" ht="12.75" customHeight="1">
      <c r="A90" s="356" t="s">
        <v>745</v>
      </c>
      <c r="B90" s="356"/>
      <c r="C90" s="356"/>
      <c r="D90" s="356"/>
      <c r="E90" s="356"/>
      <c r="F90" s="356"/>
      <c r="G90" s="356"/>
      <c r="H90" s="33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1:23" s="37" customFormat="1" ht="114.75">
      <c r="A91" s="53">
        <v>1</v>
      </c>
      <c r="B91" s="121" t="s">
        <v>746</v>
      </c>
      <c r="C91" s="127" t="s">
        <v>747</v>
      </c>
      <c r="D91" s="122" t="s">
        <v>272</v>
      </c>
      <c r="E91" s="121"/>
      <c r="F91" s="122">
        <v>1965</v>
      </c>
      <c r="G91" s="341">
        <v>2421000</v>
      </c>
      <c r="H91" s="160" t="s">
        <v>376</v>
      </c>
      <c r="I91" s="124" t="s">
        <v>1411</v>
      </c>
      <c r="J91" s="122" t="s">
        <v>748</v>
      </c>
      <c r="K91" s="122" t="s">
        <v>780</v>
      </c>
      <c r="L91" s="122" t="s">
        <v>763</v>
      </c>
      <c r="M91" s="122" t="s">
        <v>764</v>
      </c>
      <c r="N91" s="122" t="s">
        <v>765</v>
      </c>
      <c r="O91" s="122" t="s">
        <v>278</v>
      </c>
      <c r="P91" s="122" t="s">
        <v>766</v>
      </c>
      <c r="Q91" s="122" t="s">
        <v>1412</v>
      </c>
      <c r="R91" s="122" t="s">
        <v>279</v>
      </c>
      <c r="S91" s="122" t="s">
        <v>280</v>
      </c>
      <c r="T91" s="152" t="s">
        <v>767</v>
      </c>
      <c r="U91" s="152">
        <v>4</v>
      </c>
      <c r="V91" s="152" t="s">
        <v>272</v>
      </c>
      <c r="W91" s="152" t="s">
        <v>274</v>
      </c>
    </row>
    <row r="92" spans="1:23" s="37" customFormat="1" ht="63.75">
      <c r="A92" s="53">
        <v>2</v>
      </c>
      <c r="B92" s="1" t="s">
        <v>749</v>
      </c>
      <c r="C92" s="32" t="s">
        <v>747</v>
      </c>
      <c r="D92" s="2" t="s">
        <v>272</v>
      </c>
      <c r="E92" s="1"/>
      <c r="F92" s="2">
        <v>1962</v>
      </c>
      <c r="G92" s="342">
        <v>1239000</v>
      </c>
      <c r="H92" s="159" t="s">
        <v>376</v>
      </c>
      <c r="I92" s="126" t="s">
        <v>1413</v>
      </c>
      <c r="J92" s="2" t="s">
        <v>748</v>
      </c>
      <c r="K92" s="2" t="s">
        <v>281</v>
      </c>
      <c r="L92" s="2" t="s">
        <v>763</v>
      </c>
      <c r="M92" s="2" t="s">
        <v>406</v>
      </c>
      <c r="N92" s="2" t="s">
        <v>289</v>
      </c>
      <c r="O92" s="2" t="s">
        <v>280</v>
      </c>
      <c r="P92" s="2" t="s">
        <v>280</v>
      </c>
      <c r="Q92" s="2" t="s">
        <v>289</v>
      </c>
      <c r="R92" s="2" t="s">
        <v>279</v>
      </c>
      <c r="S92" s="2" t="s">
        <v>280</v>
      </c>
      <c r="T92" s="42" t="s">
        <v>768</v>
      </c>
      <c r="U92" s="42">
        <v>1</v>
      </c>
      <c r="V92" s="42" t="s">
        <v>274</v>
      </c>
      <c r="W92" s="42" t="s">
        <v>274</v>
      </c>
    </row>
    <row r="93" spans="1:23" s="37" customFormat="1" ht="38.25">
      <c r="A93" s="53">
        <v>3</v>
      </c>
      <c r="B93" s="1" t="s">
        <v>750</v>
      </c>
      <c r="C93" s="32" t="s">
        <v>747</v>
      </c>
      <c r="D93" s="2" t="s">
        <v>272</v>
      </c>
      <c r="E93" s="1"/>
      <c r="F93" s="2">
        <v>1980</v>
      </c>
      <c r="G93" s="342">
        <v>635000</v>
      </c>
      <c r="H93" s="159" t="s">
        <v>376</v>
      </c>
      <c r="I93" s="126" t="s">
        <v>1414</v>
      </c>
      <c r="J93" s="2" t="s">
        <v>748</v>
      </c>
      <c r="K93" s="2" t="s">
        <v>281</v>
      </c>
      <c r="L93" s="2" t="s">
        <v>769</v>
      </c>
      <c r="M93" s="2" t="s">
        <v>406</v>
      </c>
      <c r="N93" s="2" t="s">
        <v>289</v>
      </c>
      <c r="O93" s="2" t="s">
        <v>280</v>
      </c>
      <c r="P93" s="2" t="s">
        <v>1415</v>
      </c>
      <c r="Q93" s="2" t="s">
        <v>289</v>
      </c>
      <c r="R93" s="2" t="s">
        <v>279</v>
      </c>
      <c r="S93" s="2" t="s">
        <v>280</v>
      </c>
      <c r="T93" s="42" t="s">
        <v>770</v>
      </c>
      <c r="U93" s="42">
        <v>1</v>
      </c>
      <c r="V93" s="42" t="s">
        <v>274</v>
      </c>
      <c r="W93" s="42" t="s">
        <v>274</v>
      </c>
    </row>
    <row r="94" spans="1:23" s="37" customFormat="1" ht="76.5">
      <c r="A94" s="53">
        <v>4</v>
      </c>
      <c r="B94" s="1" t="s">
        <v>752</v>
      </c>
      <c r="C94" s="32" t="s">
        <v>747</v>
      </c>
      <c r="D94" s="2" t="s">
        <v>272</v>
      </c>
      <c r="E94" s="1"/>
      <c r="F94" s="2">
        <v>1980</v>
      </c>
      <c r="G94" s="342">
        <v>6954000</v>
      </c>
      <c r="H94" s="159" t="s">
        <v>376</v>
      </c>
      <c r="I94" s="126" t="s">
        <v>1416</v>
      </c>
      <c r="J94" s="2" t="s">
        <v>748</v>
      </c>
      <c r="K94" s="2" t="s">
        <v>771</v>
      </c>
      <c r="L94" s="2" t="s">
        <v>772</v>
      </c>
      <c r="M94" s="2" t="s">
        <v>526</v>
      </c>
      <c r="N94" s="2" t="s">
        <v>286</v>
      </c>
      <c r="O94" s="2" t="s">
        <v>278</v>
      </c>
      <c r="P94" s="2" t="s">
        <v>278</v>
      </c>
      <c r="Q94" s="2" t="s">
        <v>1417</v>
      </c>
      <c r="R94" s="2" t="s">
        <v>278</v>
      </c>
      <c r="S94" s="2" t="s">
        <v>278</v>
      </c>
      <c r="T94" s="42" t="s">
        <v>773</v>
      </c>
      <c r="U94" s="42">
        <v>4</v>
      </c>
      <c r="V94" s="42" t="s">
        <v>272</v>
      </c>
      <c r="W94" s="42" t="s">
        <v>274</v>
      </c>
    </row>
    <row r="95" spans="1:23" s="37" customFormat="1" ht="76.5">
      <c r="A95" s="53">
        <v>5</v>
      </c>
      <c r="B95" s="1" t="s">
        <v>753</v>
      </c>
      <c r="C95" s="32" t="s">
        <v>747</v>
      </c>
      <c r="D95" s="2" t="s">
        <v>272</v>
      </c>
      <c r="E95" s="1"/>
      <c r="F95" s="2">
        <v>1991</v>
      </c>
      <c r="G95" s="342">
        <v>3268000</v>
      </c>
      <c r="H95" s="159" t="s">
        <v>376</v>
      </c>
      <c r="I95" s="126" t="s">
        <v>1418</v>
      </c>
      <c r="J95" s="2" t="s">
        <v>748</v>
      </c>
      <c r="K95" s="2" t="s">
        <v>281</v>
      </c>
      <c r="L95" s="2" t="s">
        <v>772</v>
      </c>
      <c r="M95" s="2" t="s">
        <v>406</v>
      </c>
      <c r="N95" s="2" t="s">
        <v>289</v>
      </c>
      <c r="O95" s="2" t="s">
        <v>280</v>
      </c>
      <c r="P95" s="2" t="s">
        <v>280</v>
      </c>
      <c r="Q95" s="2" t="s">
        <v>289</v>
      </c>
      <c r="R95" s="2" t="s">
        <v>279</v>
      </c>
      <c r="S95" s="2" t="s">
        <v>289</v>
      </c>
      <c r="T95" s="42" t="s">
        <v>774</v>
      </c>
      <c r="U95" s="42">
        <v>2</v>
      </c>
      <c r="V95" s="42" t="s">
        <v>274</v>
      </c>
      <c r="W95" s="42" t="s">
        <v>274</v>
      </c>
    </row>
    <row r="96" spans="1:23" s="37" customFormat="1" ht="38.25">
      <c r="A96" s="53">
        <v>6</v>
      </c>
      <c r="B96" s="1" t="s">
        <v>754</v>
      </c>
      <c r="C96" s="32" t="s">
        <v>747</v>
      </c>
      <c r="D96" s="2" t="s">
        <v>272</v>
      </c>
      <c r="E96" s="1"/>
      <c r="F96" s="2">
        <v>1967</v>
      </c>
      <c r="G96" s="342">
        <v>118000</v>
      </c>
      <c r="H96" s="159" t="s">
        <v>376</v>
      </c>
      <c r="I96" s="126" t="s">
        <v>751</v>
      </c>
      <c r="J96" s="2" t="s">
        <v>748</v>
      </c>
      <c r="K96" s="2" t="s">
        <v>281</v>
      </c>
      <c r="L96" s="2" t="s">
        <v>769</v>
      </c>
      <c r="M96" s="2" t="s">
        <v>406</v>
      </c>
      <c r="N96" s="2" t="s">
        <v>775</v>
      </c>
      <c r="O96" s="2" t="s">
        <v>280</v>
      </c>
      <c r="P96" s="2" t="s">
        <v>279</v>
      </c>
      <c r="Q96" s="2" t="s">
        <v>280</v>
      </c>
      <c r="R96" s="2" t="s">
        <v>279</v>
      </c>
      <c r="S96" s="2" t="s">
        <v>280</v>
      </c>
      <c r="T96" s="42" t="s">
        <v>776</v>
      </c>
      <c r="U96" s="42">
        <v>1</v>
      </c>
      <c r="V96" s="42" t="s">
        <v>274</v>
      </c>
      <c r="W96" s="42" t="s">
        <v>274</v>
      </c>
    </row>
    <row r="97" spans="1:23" s="37" customFormat="1" ht="25.5">
      <c r="A97" s="53">
        <v>7</v>
      </c>
      <c r="B97" s="1" t="s">
        <v>755</v>
      </c>
      <c r="C97" s="32" t="s">
        <v>747</v>
      </c>
      <c r="D97" s="2" t="s">
        <v>272</v>
      </c>
      <c r="E97" s="1"/>
      <c r="F97" s="2">
        <v>2007</v>
      </c>
      <c r="G97" s="342">
        <v>5433000</v>
      </c>
      <c r="H97" s="159" t="s">
        <v>376</v>
      </c>
      <c r="I97" s="126"/>
      <c r="J97" s="2" t="s">
        <v>756</v>
      </c>
      <c r="K97" s="2" t="s">
        <v>777</v>
      </c>
      <c r="L97" s="2" t="s">
        <v>778</v>
      </c>
      <c r="M97" s="2" t="s">
        <v>302</v>
      </c>
      <c r="N97" s="2" t="s">
        <v>765</v>
      </c>
      <c r="O97" s="2" t="s">
        <v>765</v>
      </c>
      <c r="P97" s="2" t="s">
        <v>765</v>
      </c>
      <c r="Q97" s="2" t="s">
        <v>765</v>
      </c>
      <c r="R97" s="2" t="s">
        <v>279</v>
      </c>
      <c r="S97" s="2" t="s">
        <v>765</v>
      </c>
      <c r="T97" s="42" t="s">
        <v>779</v>
      </c>
      <c r="U97" s="42">
        <v>3</v>
      </c>
      <c r="V97" s="42" t="s">
        <v>272</v>
      </c>
      <c r="W97" s="42" t="s">
        <v>274</v>
      </c>
    </row>
    <row r="98" spans="1:23" s="37" customFormat="1" ht="25.5">
      <c r="A98" s="53">
        <v>8</v>
      </c>
      <c r="B98" s="1" t="s">
        <v>757</v>
      </c>
      <c r="C98" s="2"/>
      <c r="D98" s="2"/>
      <c r="E98" s="1"/>
      <c r="F98" s="2">
        <v>2007</v>
      </c>
      <c r="G98" s="342">
        <v>135132.93</v>
      </c>
      <c r="H98" s="159" t="s">
        <v>179</v>
      </c>
      <c r="I98" s="126"/>
      <c r="J98" s="2" t="s">
        <v>748</v>
      </c>
      <c r="K98" s="2" t="s">
        <v>162</v>
      </c>
      <c r="L98" s="2" t="s">
        <v>162</v>
      </c>
      <c r="M98" s="2" t="s">
        <v>162</v>
      </c>
      <c r="N98" s="2" t="s">
        <v>162</v>
      </c>
      <c r="O98" s="2" t="s">
        <v>162</v>
      </c>
      <c r="P98" s="2" t="s">
        <v>162</v>
      </c>
      <c r="Q98" s="2" t="s">
        <v>162</v>
      </c>
      <c r="R98" s="2" t="s">
        <v>162</v>
      </c>
      <c r="S98" s="2" t="s">
        <v>162</v>
      </c>
      <c r="T98" s="42" t="s">
        <v>162</v>
      </c>
      <c r="U98" s="42" t="s">
        <v>162</v>
      </c>
      <c r="V98" s="42" t="s">
        <v>162</v>
      </c>
      <c r="W98" s="42" t="s">
        <v>162</v>
      </c>
    </row>
    <row r="99" spans="1:23" s="37" customFormat="1" ht="14.25">
      <c r="A99" s="53">
        <v>9</v>
      </c>
      <c r="B99" s="1" t="s">
        <v>758</v>
      </c>
      <c r="C99" s="2"/>
      <c r="D99" s="2"/>
      <c r="E99" s="1"/>
      <c r="F99" s="2">
        <v>2007</v>
      </c>
      <c r="G99" s="342">
        <v>10600.41</v>
      </c>
      <c r="H99" s="159" t="s">
        <v>179</v>
      </c>
      <c r="I99" s="126"/>
      <c r="J99" s="2" t="s">
        <v>748</v>
      </c>
      <c r="K99" s="2" t="s">
        <v>162</v>
      </c>
      <c r="L99" s="2" t="s">
        <v>162</v>
      </c>
      <c r="M99" s="2" t="s">
        <v>162</v>
      </c>
      <c r="N99" s="2" t="s">
        <v>162</v>
      </c>
      <c r="O99" s="2" t="s">
        <v>162</v>
      </c>
      <c r="P99" s="2" t="s">
        <v>162</v>
      </c>
      <c r="Q99" s="2" t="s">
        <v>162</v>
      </c>
      <c r="R99" s="2" t="s">
        <v>162</v>
      </c>
      <c r="S99" s="2" t="s">
        <v>162</v>
      </c>
      <c r="T99" s="42" t="s">
        <v>162</v>
      </c>
      <c r="U99" s="42" t="s">
        <v>162</v>
      </c>
      <c r="V99" s="42" t="s">
        <v>162</v>
      </c>
      <c r="W99" s="42" t="s">
        <v>162</v>
      </c>
    </row>
    <row r="100" spans="1:23" s="37" customFormat="1" ht="25.5">
      <c r="A100" s="53">
        <v>10</v>
      </c>
      <c r="B100" s="1" t="s">
        <v>759</v>
      </c>
      <c r="C100" s="2"/>
      <c r="D100" s="2"/>
      <c r="E100" s="1"/>
      <c r="F100" s="2">
        <v>2007</v>
      </c>
      <c r="G100" s="342">
        <v>22983.89</v>
      </c>
      <c r="H100" s="159" t="s">
        <v>179</v>
      </c>
      <c r="I100" s="126"/>
      <c r="J100" s="2" t="s">
        <v>748</v>
      </c>
      <c r="K100" s="2" t="s">
        <v>162</v>
      </c>
      <c r="L100" s="2" t="s">
        <v>162</v>
      </c>
      <c r="M100" s="2" t="s">
        <v>162</v>
      </c>
      <c r="N100" s="2" t="s">
        <v>162</v>
      </c>
      <c r="O100" s="2" t="s">
        <v>162</v>
      </c>
      <c r="P100" s="2" t="s">
        <v>162</v>
      </c>
      <c r="Q100" s="2" t="s">
        <v>162</v>
      </c>
      <c r="R100" s="2" t="s">
        <v>162</v>
      </c>
      <c r="S100" s="2" t="s">
        <v>162</v>
      </c>
      <c r="T100" s="42" t="s">
        <v>162</v>
      </c>
      <c r="U100" s="42" t="s">
        <v>162</v>
      </c>
      <c r="V100" s="42" t="s">
        <v>162</v>
      </c>
      <c r="W100" s="42" t="s">
        <v>162</v>
      </c>
    </row>
    <row r="101" spans="1:23" s="37" customFormat="1" ht="14.25">
      <c r="A101" s="53">
        <v>11</v>
      </c>
      <c r="B101" s="1" t="s">
        <v>760</v>
      </c>
      <c r="C101" s="2"/>
      <c r="D101" s="2"/>
      <c r="E101" s="1"/>
      <c r="F101" s="2">
        <v>2007</v>
      </c>
      <c r="G101" s="342">
        <v>233672.88</v>
      </c>
      <c r="H101" s="159" t="s">
        <v>179</v>
      </c>
      <c r="I101" s="126"/>
      <c r="J101" s="2" t="s">
        <v>748</v>
      </c>
      <c r="K101" s="2" t="s">
        <v>162</v>
      </c>
      <c r="L101" s="2" t="s">
        <v>162</v>
      </c>
      <c r="M101" s="2" t="s">
        <v>162</v>
      </c>
      <c r="N101" s="2" t="s">
        <v>162</v>
      </c>
      <c r="O101" s="2" t="s">
        <v>162</v>
      </c>
      <c r="P101" s="2" t="s">
        <v>162</v>
      </c>
      <c r="Q101" s="2" t="s">
        <v>162</v>
      </c>
      <c r="R101" s="2" t="s">
        <v>162</v>
      </c>
      <c r="S101" s="2" t="s">
        <v>162</v>
      </c>
      <c r="T101" s="42" t="s">
        <v>162</v>
      </c>
      <c r="U101" s="42" t="s">
        <v>162</v>
      </c>
      <c r="V101" s="42" t="s">
        <v>162</v>
      </c>
      <c r="W101" s="42" t="s">
        <v>162</v>
      </c>
    </row>
    <row r="102" spans="1:23" s="37" customFormat="1" ht="14.25">
      <c r="A102" s="53">
        <v>12</v>
      </c>
      <c r="B102" s="1" t="s">
        <v>761</v>
      </c>
      <c r="C102" s="2"/>
      <c r="D102" s="2"/>
      <c r="E102" s="1"/>
      <c r="F102" s="2">
        <v>2007</v>
      </c>
      <c r="G102" s="342">
        <v>15433.24</v>
      </c>
      <c r="H102" s="159" t="s">
        <v>179</v>
      </c>
      <c r="I102" s="126"/>
      <c r="J102" s="2" t="s">
        <v>748</v>
      </c>
      <c r="K102" s="2" t="s">
        <v>162</v>
      </c>
      <c r="L102" s="2" t="s">
        <v>162</v>
      </c>
      <c r="M102" s="2" t="s">
        <v>162</v>
      </c>
      <c r="N102" s="2" t="s">
        <v>162</v>
      </c>
      <c r="O102" s="2" t="s">
        <v>162</v>
      </c>
      <c r="P102" s="2" t="s">
        <v>162</v>
      </c>
      <c r="Q102" s="2" t="s">
        <v>162</v>
      </c>
      <c r="R102" s="2" t="s">
        <v>162</v>
      </c>
      <c r="S102" s="2" t="s">
        <v>162</v>
      </c>
      <c r="T102" s="42" t="s">
        <v>162</v>
      </c>
      <c r="U102" s="42" t="s">
        <v>162</v>
      </c>
      <c r="V102" s="42" t="s">
        <v>162</v>
      </c>
      <c r="W102" s="42" t="s">
        <v>162</v>
      </c>
    </row>
    <row r="103" spans="1:23" s="37" customFormat="1" ht="14.25">
      <c r="A103" s="53">
        <v>13</v>
      </c>
      <c r="B103" s="1" t="s">
        <v>762</v>
      </c>
      <c r="C103" s="2"/>
      <c r="D103" s="2"/>
      <c r="E103" s="1"/>
      <c r="F103" s="2">
        <v>2007</v>
      </c>
      <c r="G103" s="342">
        <v>100412.82</v>
      </c>
      <c r="H103" s="159" t="s">
        <v>179</v>
      </c>
      <c r="I103" s="126"/>
      <c r="J103" s="2" t="s">
        <v>748</v>
      </c>
      <c r="K103" s="2" t="s">
        <v>162</v>
      </c>
      <c r="L103" s="2" t="s">
        <v>162</v>
      </c>
      <c r="M103" s="2" t="s">
        <v>162</v>
      </c>
      <c r="N103" s="2" t="s">
        <v>162</v>
      </c>
      <c r="O103" s="2" t="s">
        <v>162</v>
      </c>
      <c r="P103" s="2" t="s">
        <v>162</v>
      </c>
      <c r="Q103" s="2" t="s">
        <v>162</v>
      </c>
      <c r="R103" s="2" t="s">
        <v>162</v>
      </c>
      <c r="S103" s="2" t="s">
        <v>162</v>
      </c>
      <c r="T103" s="42" t="s">
        <v>162</v>
      </c>
      <c r="U103" s="42"/>
      <c r="V103" s="42"/>
      <c r="W103" s="42"/>
    </row>
    <row r="104" spans="1:23" s="11" customFormat="1" ht="12.75">
      <c r="A104" s="1"/>
      <c r="B104" s="357" t="s">
        <v>0</v>
      </c>
      <c r="C104" s="357"/>
      <c r="D104" s="35"/>
      <c r="E104" s="36"/>
      <c r="F104" s="1"/>
      <c r="G104" s="340">
        <f>SUM(G91:G103)</f>
        <v>20586236.169999998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s="11" customFormat="1" ht="12.75" customHeight="1">
      <c r="A105" s="356" t="s">
        <v>902</v>
      </c>
      <c r="B105" s="356"/>
      <c r="C105" s="356"/>
      <c r="D105" s="356"/>
      <c r="E105" s="356"/>
      <c r="F105" s="356"/>
      <c r="G105" s="356"/>
      <c r="H105" s="33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1:23" s="37" customFormat="1" ht="89.25">
      <c r="A106" s="53">
        <v>1</v>
      </c>
      <c r="B106" s="121" t="s">
        <v>903</v>
      </c>
      <c r="C106" s="121"/>
      <c r="D106" s="122" t="s">
        <v>177</v>
      </c>
      <c r="E106" s="121"/>
      <c r="F106" s="122" t="s">
        <v>904</v>
      </c>
      <c r="G106" s="341">
        <v>4334000</v>
      </c>
      <c r="H106" s="160" t="s">
        <v>376</v>
      </c>
      <c r="I106" s="124" t="s">
        <v>905</v>
      </c>
      <c r="J106" s="122" t="s">
        <v>906</v>
      </c>
      <c r="K106" s="122" t="s">
        <v>914</v>
      </c>
      <c r="L106" s="122" t="s">
        <v>915</v>
      </c>
      <c r="M106" s="122" t="s">
        <v>916</v>
      </c>
      <c r="N106" s="122" t="s">
        <v>917</v>
      </c>
      <c r="O106" s="122" t="s">
        <v>917</v>
      </c>
      <c r="P106" s="122" t="s">
        <v>918</v>
      </c>
      <c r="Q106" s="122" t="s">
        <v>918</v>
      </c>
      <c r="R106" s="122" t="s">
        <v>917</v>
      </c>
      <c r="S106" s="122" t="s">
        <v>917</v>
      </c>
      <c r="T106" s="152">
        <v>1302.4</v>
      </c>
      <c r="U106" s="152">
        <v>2</v>
      </c>
      <c r="V106" s="152" t="s">
        <v>272</v>
      </c>
      <c r="W106" s="152" t="s">
        <v>429</v>
      </c>
    </row>
    <row r="107" spans="1:23" s="37" customFormat="1" ht="51">
      <c r="A107" s="53">
        <v>2</v>
      </c>
      <c r="B107" s="1" t="s">
        <v>907</v>
      </c>
      <c r="C107" s="1"/>
      <c r="D107" s="2" t="s">
        <v>177</v>
      </c>
      <c r="E107" s="1"/>
      <c r="F107" s="2">
        <v>1965</v>
      </c>
      <c r="G107" s="342">
        <v>1805000</v>
      </c>
      <c r="H107" s="159" t="s">
        <v>376</v>
      </c>
      <c r="I107" s="126" t="s">
        <v>908</v>
      </c>
      <c r="J107" s="2" t="s">
        <v>906</v>
      </c>
      <c r="K107" s="2" t="s">
        <v>919</v>
      </c>
      <c r="L107" s="2"/>
      <c r="M107" s="2" t="s">
        <v>920</v>
      </c>
      <c r="N107" s="2" t="s">
        <v>917</v>
      </c>
      <c r="O107" s="2" t="s">
        <v>917</v>
      </c>
      <c r="P107" s="2" t="s">
        <v>917</v>
      </c>
      <c r="Q107" s="2" t="s">
        <v>921</v>
      </c>
      <c r="R107" s="2" t="s">
        <v>299</v>
      </c>
      <c r="S107" s="2" t="s">
        <v>917</v>
      </c>
      <c r="T107" s="42">
        <v>542.32</v>
      </c>
      <c r="U107" s="42">
        <v>1</v>
      </c>
      <c r="V107" s="42" t="s">
        <v>274</v>
      </c>
      <c r="W107" s="42" t="s">
        <v>429</v>
      </c>
    </row>
    <row r="108" spans="1:23" s="37" customFormat="1" ht="38.25">
      <c r="A108" s="53">
        <v>3</v>
      </c>
      <c r="B108" s="1" t="s">
        <v>909</v>
      </c>
      <c r="C108" s="1"/>
      <c r="D108" s="2" t="s">
        <v>177</v>
      </c>
      <c r="E108" s="1"/>
      <c r="F108" s="2">
        <v>1974</v>
      </c>
      <c r="G108" s="342">
        <v>23961</v>
      </c>
      <c r="H108" s="159" t="s">
        <v>179</v>
      </c>
      <c r="I108" s="126" t="s">
        <v>910</v>
      </c>
      <c r="J108" s="2" t="s">
        <v>906</v>
      </c>
      <c r="K108" s="2" t="s">
        <v>922</v>
      </c>
      <c r="L108" s="2"/>
      <c r="M108" s="2" t="s">
        <v>923</v>
      </c>
      <c r="N108" s="2"/>
      <c r="O108" s="2"/>
      <c r="P108" s="2"/>
      <c r="Q108" s="2"/>
      <c r="R108" s="2"/>
      <c r="S108" s="2"/>
      <c r="T108" s="42">
        <v>216</v>
      </c>
      <c r="U108" s="42">
        <v>1</v>
      </c>
      <c r="V108" s="42" t="s">
        <v>274</v>
      </c>
      <c r="W108" s="42" t="s">
        <v>429</v>
      </c>
    </row>
    <row r="109" spans="1:23" s="37" customFormat="1" ht="38.25">
      <c r="A109" s="53">
        <v>4</v>
      </c>
      <c r="B109" s="1" t="s">
        <v>911</v>
      </c>
      <c r="C109" s="1"/>
      <c r="D109" s="2" t="s">
        <v>177</v>
      </c>
      <c r="E109" s="1"/>
      <c r="F109" s="2">
        <v>1974</v>
      </c>
      <c r="G109" s="342">
        <v>12873</v>
      </c>
      <c r="H109" s="159" t="s">
        <v>179</v>
      </c>
      <c r="I109" s="126" t="s">
        <v>912</v>
      </c>
      <c r="J109" s="2" t="s">
        <v>906</v>
      </c>
      <c r="K109" s="2" t="s">
        <v>924</v>
      </c>
      <c r="L109" s="2"/>
      <c r="M109" s="2" t="s">
        <v>925</v>
      </c>
      <c r="N109" s="101"/>
      <c r="O109" s="101"/>
      <c r="P109" s="101"/>
      <c r="Q109" s="101"/>
      <c r="R109" s="101"/>
      <c r="S109" s="101"/>
      <c r="T109" s="101"/>
      <c r="U109" s="42">
        <v>1</v>
      </c>
      <c r="V109" s="42" t="s">
        <v>274</v>
      </c>
      <c r="W109" s="42" t="s">
        <v>429</v>
      </c>
    </row>
    <row r="110" spans="1:23" s="37" customFormat="1" ht="38.25">
      <c r="A110" s="53">
        <v>5</v>
      </c>
      <c r="B110" s="1" t="s">
        <v>911</v>
      </c>
      <c r="C110" s="1"/>
      <c r="D110" s="2" t="s">
        <v>177</v>
      </c>
      <c r="E110" s="1"/>
      <c r="F110" s="2">
        <v>1976</v>
      </c>
      <c r="G110" s="342">
        <v>6768</v>
      </c>
      <c r="H110" s="159" t="s">
        <v>179</v>
      </c>
      <c r="I110" s="126" t="s">
        <v>912</v>
      </c>
      <c r="J110" s="2" t="s">
        <v>906</v>
      </c>
      <c r="K110" s="2" t="s">
        <v>924</v>
      </c>
      <c r="L110" s="2"/>
      <c r="M110" s="2" t="s">
        <v>925</v>
      </c>
      <c r="N110" s="101"/>
      <c r="O110" s="101"/>
      <c r="P110" s="101"/>
      <c r="Q110" s="101"/>
      <c r="R110" s="101"/>
      <c r="S110" s="101"/>
      <c r="T110" s="101"/>
      <c r="U110" s="42">
        <v>1</v>
      </c>
      <c r="V110" s="42" t="s">
        <v>429</v>
      </c>
      <c r="W110" s="42" t="s">
        <v>429</v>
      </c>
    </row>
    <row r="111" spans="1:23" s="37" customFormat="1" ht="25.5">
      <c r="A111" s="53">
        <v>6</v>
      </c>
      <c r="B111" s="1" t="s">
        <v>913</v>
      </c>
      <c r="C111" s="1"/>
      <c r="D111" s="2" t="s">
        <v>177</v>
      </c>
      <c r="E111" s="1"/>
      <c r="F111" s="2">
        <v>2007</v>
      </c>
      <c r="G111" s="342">
        <v>4753</v>
      </c>
      <c r="H111" s="159" t="s">
        <v>179</v>
      </c>
      <c r="I111" s="126"/>
      <c r="J111" s="2" t="s">
        <v>906</v>
      </c>
      <c r="K111" s="2"/>
      <c r="L111" s="2"/>
      <c r="M111" s="2"/>
      <c r="N111" s="101"/>
      <c r="O111" s="101"/>
      <c r="P111" s="101"/>
      <c r="Q111" s="101"/>
      <c r="R111" s="101"/>
      <c r="S111" s="101"/>
      <c r="T111" s="101"/>
      <c r="U111" s="42"/>
      <c r="V111" s="42" t="s">
        <v>429</v>
      </c>
      <c r="W111" s="42" t="s">
        <v>429</v>
      </c>
    </row>
    <row r="112" spans="1:23" s="37" customFormat="1" ht="25.5">
      <c r="A112" s="53">
        <v>7</v>
      </c>
      <c r="B112" s="1" t="s">
        <v>913</v>
      </c>
      <c r="C112" s="1"/>
      <c r="D112" s="2" t="s">
        <v>177</v>
      </c>
      <c r="E112" s="1"/>
      <c r="F112" s="2">
        <v>2007</v>
      </c>
      <c r="G112" s="342">
        <v>4880</v>
      </c>
      <c r="H112" s="159" t="s">
        <v>179</v>
      </c>
      <c r="I112" s="126"/>
      <c r="J112" s="2" t="s">
        <v>906</v>
      </c>
      <c r="K112" s="2"/>
      <c r="L112" s="2"/>
      <c r="M112" s="2"/>
      <c r="N112" s="101"/>
      <c r="O112" s="101"/>
      <c r="P112" s="101"/>
      <c r="Q112" s="101"/>
      <c r="R112" s="101"/>
      <c r="S112" s="101"/>
      <c r="T112" s="101"/>
      <c r="U112" s="42"/>
      <c r="V112" s="42" t="s">
        <v>429</v>
      </c>
      <c r="W112" s="42" t="s">
        <v>429</v>
      </c>
    </row>
    <row r="113" spans="1:23" s="11" customFormat="1" ht="19.5" customHeight="1">
      <c r="A113" s="1"/>
      <c r="B113" s="357" t="s">
        <v>0</v>
      </c>
      <c r="C113" s="357"/>
      <c r="D113" s="35"/>
      <c r="E113" s="36"/>
      <c r="F113" s="1"/>
      <c r="G113" s="343">
        <f>SUM(G106:G112)</f>
        <v>6192235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3" s="11" customFormat="1" ht="19.5" customHeight="1">
      <c r="A114" s="356" t="s">
        <v>941</v>
      </c>
      <c r="B114" s="356"/>
      <c r="C114" s="356"/>
      <c r="D114" s="356"/>
      <c r="E114" s="356"/>
      <c r="F114" s="356"/>
      <c r="G114" s="356"/>
      <c r="H114" s="87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1:23" s="11" customFormat="1" ht="101.25" customHeight="1">
      <c r="A115" s="53">
        <v>1</v>
      </c>
      <c r="B115" s="195" t="s">
        <v>942</v>
      </c>
      <c r="C115" s="195" t="s">
        <v>943</v>
      </c>
      <c r="D115" s="196" t="s">
        <v>177</v>
      </c>
      <c r="E115" s="196" t="s">
        <v>207</v>
      </c>
      <c r="F115" s="196">
        <v>1977</v>
      </c>
      <c r="G115" s="197">
        <v>7843000</v>
      </c>
      <c r="H115" s="198" t="s">
        <v>186</v>
      </c>
      <c r="I115" s="199" t="s">
        <v>944</v>
      </c>
      <c r="J115" s="196" t="s">
        <v>945</v>
      </c>
      <c r="K115" s="196" t="s">
        <v>955</v>
      </c>
      <c r="L115" s="196" t="s">
        <v>956</v>
      </c>
      <c r="M115" s="196" t="s">
        <v>957</v>
      </c>
      <c r="N115" s="196" t="s">
        <v>278</v>
      </c>
      <c r="O115" s="196" t="s">
        <v>412</v>
      </c>
      <c r="P115" s="196" t="s">
        <v>568</v>
      </c>
      <c r="Q115" s="196" t="s">
        <v>412</v>
      </c>
      <c r="R115" s="196" t="s">
        <v>958</v>
      </c>
      <c r="S115" s="196" t="s">
        <v>412</v>
      </c>
      <c r="T115" s="205">
        <v>2357</v>
      </c>
      <c r="U115" s="205">
        <v>3</v>
      </c>
      <c r="V115" s="205" t="s">
        <v>570</v>
      </c>
      <c r="W115" s="205" t="s">
        <v>177</v>
      </c>
    </row>
    <row r="116" spans="1:23" s="11" customFormat="1" ht="25.5">
      <c r="A116" s="53">
        <v>2</v>
      </c>
      <c r="B116" s="200" t="s">
        <v>946</v>
      </c>
      <c r="C116" s="200" t="s">
        <v>947</v>
      </c>
      <c r="D116" s="201" t="s">
        <v>177</v>
      </c>
      <c r="E116" s="201" t="s">
        <v>207</v>
      </c>
      <c r="F116" s="201">
        <v>2006</v>
      </c>
      <c r="G116" s="202">
        <v>133000</v>
      </c>
      <c r="H116" s="203" t="s">
        <v>186</v>
      </c>
      <c r="I116" s="204"/>
      <c r="J116" s="201" t="s">
        <v>945</v>
      </c>
      <c r="K116" s="201" t="s">
        <v>955</v>
      </c>
      <c r="L116" s="201" t="s">
        <v>299</v>
      </c>
      <c r="M116" s="201" t="s">
        <v>959</v>
      </c>
      <c r="N116" s="201" t="s">
        <v>278</v>
      </c>
      <c r="O116" s="201" t="s">
        <v>412</v>
      </c>
      <c r="P116" s="201" t="s">
        <v>279</v>
      </c>
      <c r="Q116" s="201" t="s">
        <v>279</v>
      </c>
      <c r="R116" s="201" t="s">
        <v>279</v>
      </c>
      <c r="S116" s="201" t="s">
        <v>279</v>
      </c>
      <c r="T116" s="206">
        <v>72</v>
      </c>
      <c r="U116" s="206">
        <v>1</v>
      </c>
      <c r="V116" s="206" t="s">
        <v>207</v>
      </c>
      <c r="W116" s="206" t="s">
        <v>207</v>
      </c>
    </row>
    <row r="117" spans="1:23" s="11" customFormat="1" ht="25.5">
      <c r="A117" s="53">
        <v>3</v>
      </c>
      <c r="B117" s="200" t="s">
        <v>948</v>
      </c>
      <c r="C117" s="200" t="s">
        <v>949</v>
      </c>
      <c r="D117" s="201" t="s">
        <v>177</v>
      </c>
      <c r="E117" s="201" t="s">
        <v>207</v>
      </c>
      <c r="F117" s="201">
        <v>2016</v>
      </c>
      <c r="G117" s="272">
        <v>18173</v>
      </c>
      <c r="H117" s="273" t="s">
        <v>950</v>
      </c>
      <c r="I117" s="274"/>
      <c r="J117" s="201" t="s">
        <v>945</v>
      </c>
      <c r="K117" s="201"/>
      <c r="L117" s="201"/>
      <c r="M117" s="201" t="s">
        <v>960</v>
      </c>
      <c r="N117" s="201" t="s">
        <v>286</v>
      </c>
      <c r="O117" s="201" t="s">
        <v>279</v>
      </c>
      <c r="P117" s="201" t="s">
        <v>279</v>
      </c>
      <c r="Q117" s="201" t="s">
        <v>279</v>
      </c>
      <c r="R117" s="201" t="s">
        <v>279</v>
      </c>
      <c r="S117" s="201" t="s">
        <v>279</v>
      </c>
      <c r="T117" s="206">
        <v>25</v>
      </c>
      <c r="U117" s="277">
        <v>1</v>
      </c>
      <c r="V117" s="277" t="s">
        <v>207</v>
      </c>
      <c r="W117" s="277" t="s">
        <v>207</v>
      </c>
    </row>
    <row r="118" spans="1:23" s="11" customFormat="1" ht="25.5">
      <c r="A118" s="53">
        <v>4</v>
      </c>
      <c r="B118" s="200" t="s">
        <v>951</v>
      </c>
      <c r="C118" s="200" t="s">
        <v>952</v>
      </c>
      <c r="D118" s="201" t="s">
        <v>177</v>
      </c>
      <c r="E118" s="201" t="s">
        <v>207</v>
      </c>
      <c r="F118" s="201">
        <v>2016</v>
      </c>
      <c r="G118" s="272">
        <v>35670</v>
      </c>
      <c r="H118" s="273" t="s">
        <v>179</v>
      </c>
      <c r="I118" s="274"/>
      <c r="J118" s="201" t="s">
        <v>945</v>
      </c>
      <c r="K118" s="201"/>
      <c r="L118" s="201"/>
      <c r="M118" s="201"/>
      <c r="N118" s="201" t="s">
        <v>286</v>
      </c>
      <c r="O118" s="201" t="s">
        <v>279</v>
      </c>
      <c r="P118" s="201" t="s">
        <v>279</v>
      </c>
      <c r="Q118" s="201" t="s">
        <v>279</v>
      </c>
      <c r="R118" s="201" t="s">
        <v>279</v>
      </c>
      <c r="S118" s="201" t="s">
        <v>279</v>
      </c>
      <c r="T118" s="277"/>
      <c r="U118" s="277"/>
      <c r="V118" s="277"/>
      <c r="W118" s="277"/>
    </row>
    <row r="119" spans="1:23" s="11" customFormat="1" ht="25.5">
      <c r="A119" s="53">
        <v>5</v>
      </c>
      <c r="B119" s="200" t="s">
        <v>953</v>
      </c>
      <c r="C119" s="200" t="s">
        <v>386</v>
      </c>
      <c r="D119" s="201" t="s">
        <v>177</v>
      </c>
      <c r="E119" s="201" t="s">
        <v>207</v>
      </c>
      <c r="F119" s="200"/>
      <c r="G119" s="275">
        <v>511000</v>
      </c>
      <c r="H119" s="276" t="s">
        <v>186</v>
      </c>
      <c r="I119" s="204" t="s">
        <v>969</v>
      </c>
      <c r="J119" s="201" t="s">
        <v>954</v>
      </c>
      <c r="K119" s="201" t="s">
        <v>955</v>
      </c>
      <c r="L119" s="201" t="s">
        <v>299</v>
      </c>
      <c r="M119" s="201" t="s">
        <v>1419</v>
      </c>
      <c r="N119" s="201" t="s">
        <v>286</v>
      </c>
      <c r="O119" s="201" t="s">
        <v>412</v>
      </c>
      <c r="P119" s="201" t="s">
        <v>568</v>
      </c>
      <c r="Q119" s="201" t="s">
        <v>412</v>
      </c>
      <c r="R119" s="201" t="s">
        <v>961</v>
      </c>
      <c r="S119" s="201" t="s">
        <v>412</v>
      </c>
      <c r="T119" s="206">
        <v>157</v>
      </c>
      <c r="U119" s="206">
        <v>2</v>
      </c>
      <c r="V119" s="206" t="s">
        <v>177</v>
      </c>
      <c r="W119" s="206" t="s">
        <v>207</v>
      </c>
    </row>
    <row r="120" spans="1:23" s="11" customFormat="1" ht="19.5" customHeight="1">
      <c r="A120" s="357" t="s">
        <v>16</v>
      </c>
      <c r="B120" s="357"/>
      <c r="C120" s="357"/>
      <c r="D120" s="35"/>
      <c r="E120" s="47"/>
      <c r="F120" s="46"/>
      <c r="G120" s="344">
        <f>SUM(G115:G119)</f>
        <v>8540843</v>
      </c>
      <c r="H120" s="24"/>
      <c r="I120" s="24"/>
      <c r="J120" s="24"/>
      <c r="K120" s="24"/>
      <c r="L120" s="24"/>
      <c r="M120" s="24"/>
      <c r="N120" s="24"/>
      <c r="O120" s="24"/>
      <c r="P120" s="89"/>
      <c r="Q120" s="89"/>
      <c r="R120" s="89"/>
      <c r="S120" s="89"/>
      <c r="T120" s="89"/>
      <c r="U120" s="89"/>
      <c r="V120" s="89"/>
      <c r="W120" s="89"/>
    </row>
    <row r="121" spans="1:23" s="11" customFormat="1" ht="19.5" customHeight="1">
      <c r="A121" s="356" t="s">
        <v>998</v>
      </c>
      <c r="B121" s="356"/>
      <c r="C121" s="356"/>
      <c r="D121" s="356"/>
      <c r="E121" s="356"/>
      <c r="F121" s="356"/>
      <c r="G121" s="356"/>
      <c r="H121" s="87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1:23" s="11" customFormat="1" ht="89.25">
      <c r="A122" s="53">
        <v>1</v>
      </c>
      <c r="B122" s="32" t="s">
        <v>999</v>
      </c>
      <c r="C122" s="1" t="s">
        <v>251</v>
      </c>
      <c r="D122" s="2" t="s">
        <v>271</v>
      </c>
      <c r="E122" s="121"/>
      <c r="F122" s="2" t="s">
        <v>1420</v>
      </c>
      <c r="G122" s="191">
        <v>1810000</v>
      </c>
      <c r="H122" s="160" t="s">
        <v>186</v>
      </c>
      <c r="I122" s="126" t="s">
        <v>1000</v>
      </c>
      <c r="J122" s="2" t="s">
        <v>1001</v>
      </c>
      <c r="K122" s="2" t="s">
        <v>1003</v>
      </c>
      <c r="L122" s="2" t="s">
        <v>323</v>
      </c>
      <c r="M122" s="2" t="s">
        <v>1004</v>
      </c>
      <c r="N122" s="2" t="s">
        <v>1421</v>
      </c>
      <c r="O122" s="2" t="s">
        <v>278</v>
      </c>
      <c r="P122" s="2" t="s">
        <v>278</v>
      </c>
      <c r="Q122" s="2" t="s">
        <v>278</v>
      </c>
      <c r="R122" s="2" t="s">
        <v>1005</v>
      </c>
      <c r="S122" s="2" t="s">
        <v>1006</v>
      </c>
      <c r="T122" s="2">
        <v>556</v>
      </c>
      <c r="U122" s="2">
        <v>2</v>
      </c>
      <c r="V122" s="2" t="s">
        <v>207</v>
      </c>
      <c r="W122" s="2" t="s">
        <v>207</v>
      </c>
    </row>
    <row r="123" spans="1:23" s="11" customFormat="1" ht="51">
      <c r="A123" s="53">
        <v>2</v>
      </c>
      <c r="B123" s="32" t="s">
        <v>999</v>
      </c>
      <c r="C123" s="1" t="s">
        <v>251</v>
      </c>
      <c r="D123" s="2" t="s">
        <v>402</v>
      </c>
      <c r="E123" s="1"/>
      <c r="F123" s="2">
        <v>1970</v>
      </c>
      <c r="G123" s="166">
        <v>232000</v>
      </c>
      <c r="H123" s="159" t="s">
        <v>186</v>
      </c>
      <c r="I123" s="126"/>
      <c r="J123" s="2" t="s">
        <v>1002</v>
      </c>
      <c r="K123" s="2" t="s">
        <v>1007</v>
      </c>
      <c r="L123" s="2" t="s">
        <v>323</v>
      </c>
      <c r="M123" s="2" t="s">
        <v>1004</v>
      </c>
      <c r="N123" s="2" t="s">
        <v>279</v>
      </c>
      <c r="O123" s="2" t="s">
        <v>279</v>
      </c>
      <c r="P123" s="2" t="s">
        <v>279</v>
      </c>
      <c r="Q123" s="2" t="s">
        <v>279</v>
      </c>
      <c r="R123" s="2" t="s">
        <v>279</v>
      </c>
      <c r="S123" s="2" t="s">
        <v>279</v>
      </c>
      <c r="T123" s="2">
        <v>71.22</v>
      </c>
      <c r="U123" s="2">
        <v>1</v>
      </c>
      <c r="V123" s="2" t="s">
        <v>1008</v>
      </c>
      <c r="W123" s="2" t="s">
        <v>207</v>
      </c>
    </row>
    <row r="124" spans="1:23" s="11" customFormat="1" ht="19.5" customHeight="1">
      <c r="A124" s="357" t="s">
        <v>16</v>
      </c>
      <c r="B124" s="357"/>
      <c r="C124" s="357"/>
      <c r="D124" s="35"/>
      <c r="E124" s="47"/>
      <c r="F124" s="46"/>
      <c r="G124" s="291">
        <f>SUM(G122:G123)</f>
        <v>2042000</v>
      </c>
      <c r="H124" s="24"/>
      <c r="I124" s="24"/>
      <c r="J124" s="24"/>
      <c r="K124" s="24"/>
      <c r="L124" s="24"/>
      <c r="M124" s="24"/>
      <c r="N124" s="24"/>
      <c r="O124" s="24"/>
      <c r="P124" s="89"/>
      <c r="Q124" s="89"/>
      <c r="R124" s="89"/>
      <c r="S124" s="89"/>
      <c r="T124" s="89"/>
      <c r="U124" s="89"/>
      <c r="V124" s="89"/>
      <c r="W124" s="89"/>
    </row>
    <row r="125" spans="1:23" s="11" customFormat="1" ht="19.5" customHeight="1">
      <c r="A125" s="356" t="s">
        <v>1071</v>
      </c>
      <c r="B125" s="356"/>
      <c r="C125" s="356"/>
      <c r="D125" s="356"/>
      <c r="E125" s="356"/>
      <c r="F125" s="356"/>
      <c r="G125" s="356"/>
      <c r="H125" s="87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1:23" s="11" customFormat="1" ht="76.5" customHeight="1">
      <c r="A126" s="53">
        <v>1</v>
      </c>
      <c r="B126" s="121" t="s">
        <v>1072</v>
      </c>
      <c r="C126" s="121" t="s">
        <v>1073</v>
      </c>
      <c r="D126" s="122" t="s">
        <v>177</v>
      </c>
      <c r="E126" s="122" t="s">
        <v>207</v>
      </c>
      <c r="F126" s="122">
        <v>1911</v>
      </c>
      <c r="G126" s="164">
        <v>5617000</v>
      </c>
      <c r="H126" s="159" t="s">
        <v>376</v>
      </c>
      <c r="I126" s="124" t="s">
        <v>1074</v>
      </c>
      <c r="J126" s="122" t="s">
        <v>1075</v>
      </c>
      <c r="K126" s="122" t="s">
        <v>1086</v>
      </c>
      <c r="L126" s="122" t="s">
        <v>1087</v>
      </c>
      <c r="M126" s="122" t="s">
        <v>1088</v>
      </c>
      <c r="N126" s="122" t="s">
        <v>278</v>
      </c>
      <c r="O126" s="122" t="s">
        <v>278</v>
      </c>
      <c r="P126" s="122" t="s">
        <v>278</v>
      </c>
      <c r="Q126" s="122" t="s">
        <v>278</v>
      </c>
      <c r="R126" s="122" t="s">
        <v>278</v>
      </c>
      <c r="S126" s="122" t="s">
        <v>278</v>
      </c>
      <c r="T126" s="152">
        <v>1688</v>
      </c>
      <c r="U126" s="152">
        <v>4</v>
      </c>
      <c r="V126" s="152" t="s">
        <v>177</v>
      </c>
      <c r="W126" s="152" t="s">
        <v>177</v>
      </c>
    </row>
    <row r="127" spans="1:23" s="11" customFormat="1" ht="51">
      <c r="A127" s="53">
        <v>2</v>
      </c>
      <c r="B127" s="1" t="s">
        <v>1076</v>
      </c>
      <c r="C127" s="1" t="s">
        <v>1077</v>
      </c>
      <c r="D127" s="2" t="s">
        <v>177</v>
      </c>
      <c r="E127" s="2" t="s">
        <v>207</v>
      </c>
      <c r="F127" s="2">
        <v>1978</v>
      </c>
      <c r="G127" s="165">
        <v>83000</v>
      </c>
      <c r="H127" s="159" t="s">
        <v>376</v>
      </c>
      <c r="I127" s="126"/>
      <c r="J127" s="2" t="s">
        <v>1075</v>
      </c>
      <c r="K127" s="2" t="s">
        <v>1089</v>
      </c>
      <c r="L127" s="2" t="s">
        <v>1090</v>
      </c>
      <c r="M127" s="2" t="s">
        <v>1091</v>
      </c>
      <c r="N127" s="2"/>
      <c r="O127" s="2"/>
      <c r="P127" s="2"/>
      <c r="Q127" s="2"/>
      <c r="R127" s="2"/>
      <c r="S127" s="2"/>
      <c r="T127" s="42">
        <v>35.1</v>
      </c>
      <c r="U127" s="42">
        <v>1</v>
      </c>
      <c r="V127" s="42" t="s">
        <v>207</v>
      </c>
      <c r="W127" s="42" t="s">
        <v>207</v>
      </c>
    </row>
    <row r="128" spans="1:23" s="11" customFormat="1" ht="76.5">
      <c r="A128" s="53">
        <v>3</v>
      </c>
      <c r="B128" s="1" t="s">
        <v>1078</v>
      </c>
      <c r="C128" s="1" t="s">
        <v>1079</v>
      </c>
      <c r="D128" s="2" t="s">
        <v>177</v>
      </c>
      <c r="E128" s="2" t="s">
        <v>207</v>
      </c>
      <c r="F128" s="2">
        <v>1961</v>
      </c>
      <c r="G128" s="165">
        <v>5334000</v>
      </c>
      <c r="H128" s="159" t="s">
        <v>376</v>
      </c>
      <c r="I128" s="126" t="s">
        <v>1080</v>
      </c>
      <c r="J128" s="2" t="s">
        <v>1081</v>
      </c>
      <c r="K128" s="2" t="s">
        <v>1092</v>
      </c>
      <c r="L128" s="2" t="s">
        <v>1093</v>
      </c>
      <c r="M128" s="2" t="s">
        <v>1094</v>
      </c>
      <c r="N128" s="2" t="s">
        <v>278</v>
      </c>
      <c r="O128" s="2" t="s">
        <v>278</v>
      </c>
      <c r="P128" s="2" t="s">
        <v>278</v>
      </c>
      <c r="Q128" s="2" t="s">
        <v>278</v>
      </c>
      <c r="R128" s="2" t="s">
        <v>278</v>
      </c>
      <c r="S128" s="2" t="s">
        <v>278</v>
      </c>
      <c r="T128" s="42">
        <v>2362</v>
      </c>
      <c r="U128" s="42">
        <v>4</v>
      </c>
      <c r="V128" s="42" t="s">
        <v>177</v>
      </c>
      <c r="W128" s="42" t="s">
        <v>177</v>
      </c>
    </row>
    <row r="129" spans="1:23" s="11" customFormat="1" ht="19.5" customHeight="1">
      <c r="A129" s="53">
        <v>4</v>
      </c>
      <c r="B129" s="1" t="s">
        <v>1082</v>
      </c>
      <c r="C129" s="1"/>
      <c r="D129" s="2" t="s">
        <v>177</v>
      </c>
      <c r="E129" s="2" t="s">
        <v>207</v>
      </c>
      <c r="F129" s="2">
        <v>2010</v>
      </c>
      <c r="G129" s="165">
        <v>205028</v>
      </c>
      <c r="H129" s="159" t="s">
        <v>179</v>
      </c>
      <c r="I129" s="126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42"/>
      <c r="U129" s="42"/>
      <c r="V129" s="42"/>
      <c r="W129" s="42"/>
    </row>
    <row r="130" spans="1:23" s="11" customFormat="1" ht="25.5">
      <c r="A130" s="53">
        <v>5</v>
      </c>
      <c r="B130" s="1" t="s">
        <v>1083</v>
      </c>
      <c r="C130" s="1"/>
      <c r="D130" s="2" t="s">
        <v>177</v>
      </c>
      <c r="E130" s="2" t="s">
        <v>207</v>
      </c>
      <c r="F130" s="2">
        <v>2011</v>
      </c>
      <c r="G130" s="165">
        <v>62000</v>
      </c>
      <c r="H130" s="159" t="s">
        <v>179</v>
      </c>
      <c r="I130" s="126"/>
      <c r="J130" s="2" t="s">
        <v>1075</v>
      </c>
      <c r="K130" s="2"/>
      <c r="L130" s="2"/>
      <c r="M130" s="2"/>
      <c r="N130" s="2"/>
      <c r="O130" s="2"/>
      <c r="P130" s="2"/>
      <c r="Q130" s="2"/>
      <c r="R130" s="2"/>
      <c r="S130" s="2"/>
      <c r="T130" s="42">
        <v>400</v>
      </c>
      <c r="U130" s="42"/>
      <c r="V130" s="42"/>
      <c r="W130" s="42"/>
    </row>
    <row r="131" spans="1:23" s="11" customFormat="1" ht="38.25">
      <c r="A131" s="53">
        <v>6</v>
      </c>
      <c r="B131" s="1" t="s">
        <v>1084</v>
      </c>
      <c r="C131" s="1" t="s">
        <v>1085</v>
      </c>
      <c r="D131" s="2" t="s">
        <v>177</v>
      </c>
      <c r="E131" s="2" t="s">
        <v>207</v>
      </c>
      <c r="F131" s="2">
        <v>2008</v>
      </c>
      <c r="G131" s="165">
        <v>5000</v>
      </c>
      <c r="H131" s="159" t="s">
        <v>179</v>
      </c>
      <c r="I131" s="126"/>
      <c r="J131" s="2" t="s">
        <v>1075</v>
      </c>
      <c r="K131" s="2"/>
      <c r="L131" s="2"/>
      <c r="M131" s="2"/>
      <c r="N131" s="2"/>
      <c r="O131" s="2"/>
      <c r="P131" s="2"/>
      <c r="Q131" s="2"/>
      <c r="R131" s="2"/>
      <c r="S131" s="2"/>
      <c r="T131" s="42"/>
      <c r="U131" s="42"/>
      <c r="V131" s="42"/>
      <c r="W131" s="42"/>
    </row>
    <row r="132" spans="1:23" s="11" customFormat="1" ht="19.5" customHeight="1">
      <c r="A132" s="357" t="s">
        <v>16</v>
      </c>
      <c r="B132" s="357"/>
      <c r="C132" s="357"/>
      <c r="D132" s="35"/>
      <c r="E132" s="47"/>
      <c r="F132" s="46"/>
      <c r="G132" s="291">
        <f>SUM(G126:G131)</f>
        <v>11306028</v>
      </c>
      <c r="H132" s="24"/>
      <c r="I132" s="24"/>
      <c r="J132" s="24"/>
      <c r="K132" s="24"/>
      <c r="L132" s="24"/>
      <c r="M132" s="24"/>
      <c r="N132" s="24"/>
      <c r="O132" s="24"/>
      <c r="P132" s="89"/>
      <c r="Q132" s="89"/>
      <c r="R132" s="89"/>
      <c r="S132" s="89"/>
      <c r="T132" s="89"/>
      <c r="U132" s="89"/>
      <c r="V132" s="89"/>
      <c r="W132" s="89"/>
    </row>
    <row r="133" spans="1:23" s="11" customFormat="1" ht="19.5" customHeight="1">
      <c r="A133" s="356" t="s">
        <v>1142</v>
      </c>
      <c r="B133" s="356"/>
      <c r="C133" s="356"/>
      <c r="D133" s="356"/>
      <c r="E133" s="356"/>
      <c r="F133" s="356"/>
      <c r="G133" s="356"/>
      <c r="H133" s="87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1:23" s="11" customFormat="1" ht="51">
      <c r="A134" s="53">
        <v>1</v>
      </c>
      <c r="B134" s="121" t="s">
        <v>1143</v>
      </c>
      <c r="C134" s="121" t="s">
        <v>1144</v>
      </c>
      <c r="D134" s="122" t="s">
        <v>272</v>
      </c>
      <c r="E134" s="121"/>
      <c r="F134" s="122">
        <v>2002</v>
      </c>
      <c r="G134" s="164">
        <v>1730000</v>
      </c>
      <c r="H134" s="191" t="s">
        <v>186</v>
      </c>
      <c r="I134" s="124" t="s">
        <v>1145</v>
      </c>
      <c r="J134" s="122" t="s">
        <v>1146</v>
      </c>
      <c r="K134" s="122" t="s">
        <v>1171</v>
      </c>
      <c r="L134" s="122" t="s">
        <v>1172</v>
      </c>
      <c r="M134" s="122"/>
      <c r="N134" s="122" t="s">
        <v>1173</v>
      </c>
      <c r="O134" s="122" t="s">
        <v>1173</v>
      </c>
      <c r="P134" s="122" t="s">
        <v>1173</v>
      </c>
      <c r="Q134" s="122" t="s">
        <v>1173</v>
      </c>
      <c r="R134" s="122" t="s">
        <v>1174</v>
      </c>
      <c r="S134" s="122" t="s">
        <v>1173</v>
      </c>
      <c r="T134" s="152">
        <v>485</v>
      </c>
      <c r="U134" s="152">
        <v>1</v>
      </c>
      <c r="V134" s="152" t="s">
        <v>274</v>
      </c>
      <c r="W134" s="152" t="s">
        <v>274</v>
      </c>
    </row>
    <row r="135" spans="1:23" s="11" customFormat="1" ht="51">
      <c r="A135" s="53">
        <v>2</v>
      </c>
      <c r="B135" s="1" t="s">
        <v>1457</v>
      </c>
      <c r="C135" s="1" t="s">
        <v>1144</v>
      </c>
      <c r="D135" s="2" t="s">
        <v>272</v>
      </c>
      <c r="E135" s="1"/>
      <c r="F135" s="2" t="s">
        <v>1147</v>
      </c>
      <c r="G135" s="165">
        <v>4923000</v>
      </c>
      <c r="H135" s="191" t="s">
        <v>186</v>
      </c>
      <c r="I135" s="126" t="s">
        <v>1148</v>
      </c>
      <c r="J135" s="2" t="s">
        <v>1146</v>
      </c>
      <c r="K135" s="2" t="s">
        <v>1171</v>
      </c>
      <c r="L135" s="2" t="s">
        <v>1175</v>
      </c>
      <c r="M135" s="2" t="s">
        <v>1176</v>
      </c>
      <c r="N135" s="2" t="s">
        <v>1173</v>
      </c>
      <c r="O135" s="2" t="s">
        <v>1177</v>
      </c>
      <c r="P135" s="2" t="s">
        <v>1177</v>
      </c>
      <c r="Q135" s="2" t="s">
        <v>1173</v>
      </c>
      <c r="R135" s="2" t="s">
        <v>1177</v>
      </c>
      <c r="S135" s="2" t="s">
        <v>1177</v>
      </c>
      <c r="T135" s="42">
        <v>2180</v>
      </c>
      <c r="U135" s="42">
        <v>2</v>
      </c>
      <c r="V135" s="42" t="s">
        <v>272</v>
      </c>
      <c r="W135" s="42" t="s">
        <v>272</v>
      </c>
    </row>
    <row r="136" spans="1:23" s="11" customFormat="1" ht="25.5">
      <c r="A136" s="53">
        <v>3</v>
      </c>
      <c r="B136" s="1" t="s">
        <v>1149</v>
      </c>
      <c r="C136" s="1"/>
      <c r="D136" s="2" t="s">
        <v>272</v>
      </c>
      <c r="E136" s="1"/>
      <c r="F136" s="2">
        <v>1932</v>
      </c>
      <c r="G136" s="165">
        <v>199000</v>
      </c>
      <c r="H136" s="191" t="s">
        <v>186</v>
      </c>
      <c r="I136" s="126" t="s">
        <v>1150</v>
      </c>
      <c r="J136" s="2" t="s">
        <v>1146</v>
      </c>
      <c r="K136" s="2" t="s">
        <v>1178</v>
      </c>
      <c r="L136" s="2" t="s">
        <v>1178</v>
      </c>
      <c r="M136" s="2" t="s">
        <v>1179</v>
      </c>
      <c r="N136" s="2" t="s">
        <v>1173</v>
      </c>
      <c r="O136" s="2" t="s">
        <v>1177</v>
      </c>
      <c r="P136" s="2" t="s">
        <v>1174</v>
      </c>
      <c r="Q136" s="2" t="s">
        <v>1177</v>
      </c>
      <c r="R136" s="2" t="s">
        <v>1174</v>
      </c>
      <c r="S136" s="2" t="s">
        <v>1177</v>
      </c>
      <c r="T136" s="42">
        <v>180</v>
      </c>
      <c r="U136" s="42">
        <v>1</v>
      </c>
      <c r="V136" s="42" t="s">
        <v>274</v>
      </c>
      <c r="W136" s="42" t="s">
        <v>274</v>
      </c>
    </row>
    <row r="137" spans="1:23" s="11" customFormat="1" ht="25.5">
      <c r="A137" s="53">
        <v>4</v>
      </c>
      <c r="B137" s="1" t="s">
        <v>471</v>
      </c>
      <c r="C137" s="1"/>
      <c r="D137" s="2" t="s">
        <v>272</v>
      </c>
      <c r="E137" s="1"/>
      <c r="F137" s="2">
        <v>1980</v>
      </c>
      <c r="G137" s="165">
        <v>268000</v>
      </c>
      <c r="H137" s="191" t="s">
        <v>186</v>
      </c>
      <c r="I137" s="126" t="s">
        <v>1145</v>
      </c>
      <c r="J137" s="2" t="s">
        <v>1146</v>
      </c>
      <c r="K137" s="2" t="s">
        <v>1171</v>
      </c>
      <c r="L137" s="2" t="s">
        <v>1180</v>
      </c>
      <c r="M137" s="2" t="s">
        <v>1181</v>
      </c>
      <c r="N137" s="2" t="s">
        <v>1173</v>
      </c>
      <c r="O137" s="2" t="s">
        <v>1173</v>
      </c>
      <c r="P137" s="2" t="s">
        <v>1174</v>
      </c>
      <c r="Q137" s="2" t="s">
        <v>1173</v>
      </c>
      <c r="R137" s="2" t="s">
        <v>1174</v>
      </c>
      <c r="S137" s="2" t="s">
        <v>1173</v>
      </c>
      <c r="T137" s="42">
        <v>114</v>
      </c>
      <c r="U137" s="42">
        <v>1</v>
      </c>
      <c r="V137" s="42" t="s">
        <v>274</v>
      </c>
      <c r="W137" s="42" t="s">
        <v>274</v>
      </c>
    </row>
    <row r="138" spans="1:23" s="11" customFormat="1" ht="25.5" customHeight="1">
      <c r="A138" s="53">
        <v>5</v>
      </c>
      <c r="B138" s="1" t="s">
        <v>1151</v>
      </c>
      <c r="C138" s="1" t="s">
        <v>1152</v>
      </c>
      <c r="D138" s="2" t="s">
        <v>272</v>
      </c>
      <c r="E138" s="1"/>
      <c r="F138" s="2">
        <v>2004</v>
      </c>
      <c r="G138" s="165">
        <v>1399000</v>
      </c>
      <c r="H138" s="191" t="s">
        <v>186</v>
      </c>
      <c r="I138" s="126" t="s">
        <v>1145</v>
      </c>
      <c r="J138" s="2" t="s">
        <v>1146</v>
      </c>
      <c r="K138" s="2" t="s">
        <v>1182</v>
      </c>
      <c r="L138" s="361" t="s">
        <v>1183</v>
      </c>
      <c r="M138" s="362"/>
      <c r="N138" s="2" t="s">
        <v>1173</v>
      </c>
      <c r="O138" s="2" t="s">
        <v>1173</v>
      </c>
      <c r="P138" s="2" t="s">
        <v>1173</v>
      </c>
      <c r="Q138" s="2" t="s">
        <v>1177</v>
      </c>
      <c r="R138" s="2" t="s">
        <v>1174</v>
      </c>
      <c r="S138" s="2" t="s">
        <v>1173</v>
      </c>
      <c r="T138" s="42">
        <v>471</v>
      </c>
      <c r="U138" s="42">
        <v>1</v>
      </c>
      <c r="V138" s="42" t="s">
        <v>274</v>
      </c>
      <c r="W138" s="42" t="s">
        <v>274</v>
      </c>
    </row>
    <row r="139" spans="1:23" s="11" customFormat="1" ht="25.5" customHeight="1">
      <c r="A139" s="53">
        <v>6</v>
      </c>
      <c r="B139" s="1" t="s">
        <v>1153</v>
      </c>
      <c r="C139" s="1"/>
      <c r="D139" s="2" t="s">
        <v>272</v>
      </c>
      <c r="E139" s="1"/>
      <c r="F139" s="2">
        <v>2009</v>
      </c>
      <c r="G139" s="165">
        <v>7000</v>
      </c>
      <c r="H139" s="191" t="s">
        <v>179</v>
      </c>
      <c r="I139" s="126" t="s">
        <v>1154</v>
      </c>
      <c r="J139" s="2" t="s">
        <v>1146</v>
      </c>
      <c r="K139" s="2" t="s">
        <v>1178</v>
      </c>
      <c r="L139" s="361" t="s">
        <v>1184</v>
      </c>
      <c r="M139" s="362"/>
      <c r="N139" s="2" t="s">
        <v>1173</v>
      </c>
      <c r="O139" s="2" t="s">
        <v>1174</v>
      </c>
      <c r="P139" s="2" t="s">
        <v>1174</v>
      </c>
      <c r="Q139" s="2" t="s">
        <v>1177</v>
      </c>
      <c r="R139" s="2" t="s">
        <v>1174</v>
      </c>
      <c r="S139" s="2" t="s">
        <v>1177</v>
      </c>
      <c r="T139" s="42">
        <v>86</v>
      </c>
      <c r="U139" s="42">
        <v>1</v>
      </c>
      <c r="V139" s="42" t="s">
        <v>274</v>
      </c>
      <c r="W139" s="42" t="s">
        <v>274</v>
      </c>
    </row>
    <row r="140" spans="1:23" s="11" customFormat="1" ht="25.5" customHeight="1">
      <c r="A140" s="53">
        <v>7</v>
      </c>
      <c r="B140" s="1" t="s">
        <v>1155</v>
      </c>
      <c r="C140" s="1"/>
      <c r="D140" s="2" t="s">
        <v>272</v>
      </c>
      <c r="E140" s="1"/>
      <c r="F140" s="2">
        <v>2009</v>
      </c>
      <c r="G140" s="165">
        <v>383000</v>
      </c>
      <c r="H140" s="191" t="s">
        <v>186</v>
      </c>
      <c r="I140" s="126" t="s">
        <v>1150</v>
      </c>
      <c r="J140" s="2" t="s">
        <v>1146</v>
      </c>
      <c r="K140" s="2" t="s">
        <v>1171</v>
      </c>
      <c r="L140" s="361" t="s">
        <v>1183</v>
      </c>
      <c r="M140" s="362"/>
      <c r="N140" s="2" t="s">
        <v>1173</v>
      </c>
      <c r="O140" s="2" t="s">
        <v>1173</v>
      </c>
      <c r="P140" s="2" t="s">
        <v>1174</v>
      </c>
      <c r="Q140" s="2" t="s">
        <v>1173</v>
      </c>
      <c r="R140" s="2" t="s">
        <v>1174</v>
      </c>
      <c r="S140" s="2" t="s">
        <v>1173</v>
      </c>
      <c r="T140" s="42">
        <v>163</v>
      </c>
      <c r="U140" s="42">
        <v>1</v>
      </c>
      <c r="V140" s="42" t="s">
        <v>274</v>
      </c>
      <c r="W140" s="42" t="s">
        <v>274</v>
      </c>
    </row>
    <row r="141" spans="1:23" s="11" customFormat="1" ht="25.5" customHeight="1">
      <c r="A141" s="53">
        <v>8</v>
      </c>
      <c r="B141" s="1" t="s">
        <v>1156</v>
      </c>
      <c r="C141" s="1"/>
      <c r="D141" s="2" t="s">
        <v>272</v>
      </c>
      <c r="E141" s="1"/>
      <c r="F141" s="2"/>
      <c r="G141" s="165">
        <v>157000</v>
      </c>
      <c r="H141" s="191" t="s">
        <v>186</v>
      </c>
      <c r="I141" s="126" t="s">
        <v>1157</v>
      </c>
      <c r="J141" s="2" t="s">
        <v>1146</v>
      </c>
      <c r="K141" s="2" t="s">
        <v>1182</v>
      </c>
      <c r="L141" s="361" t="s">
        <v>1183</v>
      </c>
      <c r="M141" s="362"/>
      <c r="N141" s="2" t="s">
        <v>1177</v>
      </c>
      <c r="O141" s="2" t="s">
        <v>1174</v>
      </c>
      <c r="P141" s="2" t="s">
        <v>1174</v>
      </c>
      <c r="Q141" s="2" t="s">
        <v>1177</v>
      </c>
      <c r="R141" s="2" t="s">
        <v>1174</v>
      </c>
      <c r="S141" s="2" t="s">
        <v>1174</v>
      </c>
      <c r="T141" s="42">
        <v>76</v>
      </c>
      <c r="U141" s="42">
        <v>1</v>
      </c>
      <c r="V141" s="42" t="s">
        <v>274</v>
      </c>
      <c r="W141" s="42" t="s">
        <v>274</v>
      </c>
    </row>
    <row r="142" spans="1:23" s="11" customFormat="1" ht="25.5" customHeight="1">
      <c r="A142" s="53">
        <v>9</v>
      </c>
      <c r="B142" s="1" t="s">
        <v>1158</v>
      </c>
      <c r="C142" s="1"/>
      <c r="D142" s="2" t="s">
        <v>272</v>
      </c>
      <c r="E142" s="1"/>
      <c r="F142" s="2"/>
      <c r="G142" s="165">
        <v>212000</v>
      </c>
      <c r="H142" s="191" t="s">
        <v>186</v>
      </c>
      <c r="I142" s="126" t="s">
        <v>1157</v>
      </c>
      <c r="J142" s="2" t="s">
        <v>1146</v>
      </c>
      <c r="K142" s="2" t="s">
        <v>1182</v>
      </c>
      <c r="L142" s="361" t="s">
        <v>1185</v>
      </c>
      <c r="M142" s="362"/>
      <c r="N142" s="2" t="s">
        <v>1177</v>
      </c>
      <c r="O142" s="2" t="s">
        <v>1177</v>
      </c>
      <c r="P142" s="2" t="s">
        <v>1186</v>
      </c>
      <c r="Q142" s="2" t="s">
        <v>1177</v>
      </c>
      <c r="R142" s="2" t="s">
        <v>1174</v>
      </c>
      <c r="S142" s="2" t="s">
        <v>1177</v>
      </c>
      <c r="T142" s="42">
        <v>192</v>
      </c>
      <c r="U142" s="42">
        <v>1</v>
      </c>
      <c r="V142" s="42" t="s">
        <v>274</v>
      </c>
      <c r="W142" s="42" t="s">
        <v>274</v>
      </c>
    </row>
    <row r="143" spans="1:23" s="11" customFormat="1" ht="25.5" customHeight="1">
      <c r="A143" s="53">
        <v>10</v>
      </c>
      <c r="B143" s="1" t="s">
        <v>1159</v>
      </c>
      <c r="C143" s="1"/>
      <c r="D143" s="2" t="s">
        <v>272</v>
      </c>
      <c r="E143" s="1"/>
      <c r="F143" s="2"/>
      <c r="G143" s="165">
        <v>105000</v>
      </c>
      <c r="H143" s="191" t="s">
        <v>186</v>
      </c>
      <c r="I143" s="126"/>
      <c r="J143" s="2" t="s">
        <v>1146</v>
      </c>
      <c r="K143" s="2" t="s">
        <v>1182</v>
      </c>
      <c r="L143" s="361" t="s">
        <v>1185</v>
      </c>
      <c r="M143" s="362"/>
      <c r="N143" s="2" t="s">
        <v>1177</v>
      </c>
      <c r="O143" s="2" t="s">
        <v>1174</v>
      </c>
      <c r="P143" s="2" t="s">
        <v>1174</v>
      </c>
      <c r="Q143" s="2" t="s">
        <v>1186</v>
      </c>
      <c r="R143" s="2" t="s">
        <v>1174</v>
      </c>
      <c r="S143" s="2" t="s">
        <v>1174</v>
      </c>
      <c r="T143" s="42">
        <v>60</v>
      </c>
      <c r="U143" s="42">
        <v>1</v>
      </c>
      <c r="V143" s="42" t="s">
        <v>274</v>
      </c>
      <c r="W143" s="42" t="s">
        <v>274</v>
      </c>
    </row>
    <row r="144" spans="1:23" s="11" customFormat="1" ht="25.5">
      <c r="A144" s="53">
        <v>11</v>
      </c>
      <c r="B144" s="1" t="s">
        <v>1160</v>
      </c>
      <c r="C144" s="1"/>
      <c r="D144" s="2" t="s">
        <v>272</v>
      </c>
      <c r="E144" s="1"/>
      <c r="F144" s="2"/>
      <c r="G144" s="165">
        <v>9560</v>
      </c>
      <c r="H144" s="166" t="s">
        <v>179</v>
      </c>
      <c r="I144" s="126"/>
      <c r="J144" s="2" t="s">
        <v>1146</v>
      </c>
      <c r="K144" s="2"/>
      <c r="L144" s="2"/>
      <c r="M144" s="2"/>
      <c r="N144" s="2" t="s">
        <v>1174</v>
      </c>
      <c r="O144" s="2" t="s">
        <v>1174</v>
      </c>
      <c r="P144" s="2" t="s">
        <v>1174</v>
      </c>
      <c r="Q144" s="2" t="s">
        <v>1174</v>
      </c>
      <c r="R144" s="2" t="s">
        <v>1174</v>
      </c>
      <c r="S144" s="2" t="s">
        <v>1174</v>
      </c>
      <c r="T144" s="42"/>
      <c r="U144" s="42"/>
      <c r="V144" s="42"/>
      <c r="W144" s="42"/>
    </row>
    <row r="145" spans="1:23" s="11" customFormat="1" ht="25.5" customHeight="1">
      <c r="A145" s="53">
        <v>12</v>
      </c>
      <c r="B145" s="1" t="s">
        <v>1161</v>
      </c>
      <c r="C145" s="1"/>
      <c r="D145" s="2" t="s">
        <v>272</v>
      </c>
      <c r="E145" s="1"/>
      <c r="F145" s="2">
        <v>2011</v>
      </c>
      <c r="G145" s="165">
        <v>16361.26</v>
      </c>
      <c r="H145" s="166" t="s">
        <v>179</v>
      </c>
      <c r="I145" s="126"/>
      <c r="J145" s="2" t="s">
        <v>1146</v>
      </c>
      <c r="K145" s="2" t="s">
        <v>1178</v>
      </c>
      <c r="L145" s="361" t="s">
        <v>1187</v>
      </c>
      <c r="M145" s="362"/>
      <c r="N145" s="2" t="s">
        <v>1177</v>
      </c>
      <c r="O145" s="2" t="s">
        <v>1174</v>
      </c>
      <c r="P145" s="2" t="s">
        <v>1174</v>
      </c>
      <c r="Q145" s="2" t="s">
        <v>1174</v>
      </c>
      <c r="R145" s="2" t="s">
        <v>1174</v>
      </c>
      <c r="S145" s="2" t="s">
        <v>1174</v>
      </c>
      <c r="T145" s="42">
        <v>62</v>
      </c>
      <c r="U145" s="42">
        <v>1</v>
      </c>
      <c r="V145" s="42" t="s">
        <v>274</v>
      </c>
      <c r="W145" s="42" t="s">
        <v>274</v>
      </c>
    </row>
    <row r="146" spans="1:23" s="11" customFormat="1" ht="38.25">
      <c r="A146" s="53">
        <v>13</v>
      </c>
      <c r="B146" s="1" t="s">
        <v>1162</v>
      </c>
      <c r="C146" s="1"/>
      <c r="D146" s="2" t="s">
        <v>272</v>
      </c>
      <c r="E146" s="1"/>
      <c r="F146" s="2">
        <v>2012</v>
      </c>
      <c r="G146" s="165">
        <v>5124145.26</v>
      </c>
      <c r="H146" s="166" t="s">
        <v>179</v>
      </c>
      <c r="I146" s="126" t="s">
        <v>1163</v>
      </c>
      <c r="J146" s="2" t="s">
        <v>1146</v>
      </c>
      <c r="K146" s="2" t="s">
        <v>1171</v>
      </c>
      <c r="L146" s="2" t="s">
        <v>1180</v>
      </c>
      <c r="M146" s="2" t="s">
        <v>1188</v>
      </c>
      <c r="N146" s="2" t="s">
        <v>1173</v>
      </c>
      <c r="O146" s="2" t="s">
        <v>1173</v>
      </c>
      <c r="P146" s="2" t="s">
        <v>1173</v>
      </c>
      <c r="Q146" s="2" t="s">
        <v>1173</v>
      </c>
      <c r="R146" s="2" t="s">
        <v>1174</v>
      </c>
      <c r="S146" s="2" t="s">
        <v>1173</v>
      </c>
      <c r="T146" s="42">
        <v>1509</v>
      </c>
      <c r="U146" s="42">
        <v>1</v>
      </c>
      <c r="V146" s="42" t="s">
        <v>274</v>
      </c>
      <c r="W146" s="42" t="s">
        <v>274</v>
      </c>
    </row>
    <row r="147" spans="1:23" s="11" customFormat="1" ht="25.5">
      <c r="A147" s="53">
        <v>14</v>
      </c>
      <c r="B147" s="1" t="s">
        <v>1164</v>
      </c>
      <c r="C147" s="1"/>
      <c r="D147" s="2" t="s">
        <v>272</v>
      </c>
      <c r="E147" s="1"/>
      <c r="F147" s="2">
        <v>2012</v>
      </c>
      <c r="G147" s="165">
        <v>49138.51</v>
      </c>
      <c r="H147" s="166" t="s">
        <v>179</v>
      </c>
      <c r="I147" s="126"/>
      <c r="J147" s="2" t="s">
        <v>1146</v>
      </c>
      <c r="K147" s="2"/>
      <c r="L147" s="2"/>
      <c r="M147" s="2"/>
      <c r="N147" s="2" t="s">
        <v>1174</v>
      </c>
      <c r="O147" s="2" t="s">
        <v>1174</v>
      </c>
      <c r="P147" s="2" t="s">
        <v>1174</v>
      </c>
      <c r="Q147" s="2" t="s">
        <v>1174</v>
      </c>
      <c r="R147" s="2" t="s">
        <v>1174</v>
      </c>
      <c r="S147" s="2" t="s">
        <v>1174</v>
      </c>
      <c r="T147" s="42">
        <v>250</v>
      </c>
      <c r="U147" s="42"/>
      <c r="V147" s="42"/>
      <c r="W147" s="42"/>
    </row>
    <row r="148" spans="1:23" s="11" customFormat="1" ht="25.5">
      <c r="A148" s="53">
        <v>15</v>
      </c>
      <c r="B148" s="1" t="s">
        <v>1165</v>
      </c>
      <c r="C148" s="1"/>
      <c r="D148" s="2" t="s">
        <v>272</v>
      </c>
      <c r="E148" s="1"/>
      <c r="F148" s="2">
        <v>2013</v>
      </c>
      <c r="G148" s="165">
        <v>61497.44</v>
      </c>
      <c r="H148" s="166" t="s">
        <v>179</v>
      </c>
      <c r="I148" s="126"/>
      <c r="J148" s="2" t="s">
        <v>1146</v>
      </c>
      <c r="K148" s="2"/>
      <c r="L148" s="2"/>
      <c r="M148" s="2"/>
      <c r="N148" s="2" t="s">
        <v>1174</v>
      </c>
      <c r="O148" s="2" t="s">
        <v>1174</v>
      </c>
      <c r="P148" s="2" t="s">
        <v>1174</v>
      </c>
      <c r="Q148" s="2" t="s">
        <v>1174</v>
      </c>
      <c r="R148" s="2" t="s">
        <v>1174</v>
      </c>
      <c r="S148" s="2" t="s">
        <v>1174</v>
      </c>
      <c r="T148" s="42">
        <v>1100</v>
      </c>
      <c r="U148" s="42"/>
      <c r="V148" s="42"/>
      <c r="W148" s="42"/>
    </row>
    <row r="149" spans="1:23" s="11" customFormat="1" ht="25.5">
      <c r="A149" s="53">
        <v>16</v>
      </c>
      <c r="B149" s="1" t="s">
        <v>1166</v>
      </c>
      <c r="C149" s="1"/>
      <c r="D149" s="2" t="s">
        <v>272</v>
      </c>
      <c r="E149" s="1"/>
      <c r="F149" s="2">
        <v>2013</v>
      </c>
      <c r="G149" s="165">
        <v>4957.53</v>
      </c>
      <c r="H149" s="166" t="s">
        <v>179</v>
      </c>
      <c r="I149" s="126"/>
      <c r="J149" s="2" t="s">
        <v>1146</v>
      </c>
      <c r="K149" s="2"/>
      <c r="L149" s="2"/>
      <c r="M149" s="2"/>
      <c r="N149" s="2" t="s">
        <v>1174</v>
      </c>
      <c r="O149" s="2" t="s">
        <v>1174</v>
      </c>
      <c r="P149" s="2" t="s">
        <v>1174</v>
      </c>
      <c r="Q149" s="2" t="s">
        <v>1174</v>
      </c>
      <c r="R149" s="2" t="s">
        <v>1174</v>
      </c>
      <c r="S149" s="2" t="s">
        <v>1174</v>
      </c>
      <c r="T149" s="42">
        <v>9</v>
      </c>
      <c r="U149" s="42"/>
      <c r="V149" s="42"/>
      <c r="W149" s="42"/>
    </row>
    <row r="150" spans="1:23" s="11" customFormat="1" ht="25.5">
      <c r="A150" s="53">
        <v>17</v>
      </c>
      <c r="B150" s="1" t="s">
        <v>1167</v>
      </c>
      <c r="C150" s="1"/>
      <c r="D150" s="2" t="s">
        <v>272</v>
      </c>
      <c r="E150" s="1"/>
      <c r="F150" s="2">
        <v>2015</v>
      </c>
      <c r="G150" s="165">
        <v>55478.76</v>
      </c>
      <c r="H150" s="166" t="s">
        <v>179</v>
      </c>
      <c r="I150" s="126"/>
      <c r="J150" s="2" t="s">
        <v>1146</v>
      </c>
      <c r="K150" s="2"/>
      <c r="L150" s="2"/>
      <c r="M150" s="2"/>
      <c r="N150" s="2" t="s">
        <v>1174</v>
      </c>
      <c r="O150" s="2" t="s">
        <v>1174</v>
      </c>
      <c r="P150" s="2" t="s">
        <v>1174</v>
      </c>
      <c r="Q150" s="2" t="s">
        <v>1174</v>
      </c>
      <c r="R150" s="2" t="s">
        <v>1174</v>
      </c>
      <c r="S150" s="2" t="s">
        <v>1174</v>
      </c>
      <c r="T150" s="42"/>
      <c r="U150" s="42"/>
      <c r="V150" s="42"/>
      <c r="W150" s="42"/>
    </row>
    <row r="151" spans="1:23" s="11" customFormat="1" ht="25.5">
      <c r="A151" s="53">
        <v>18</v>
      </c>
      <c r="B151" s="1" t="s">
        <v>1168</v>
      </c>
      <c r="C151" s="1"/>
      <c r="D151" s="2" t="s">
        <v>272</v>
      </c>
      <c r="E151" s="1"/>
      <c r="F151" s="2">
        <v>2015</v>
      </c>
      <c r="G151" s="165">
        <v>50196.42</v>
      </c>
      <c r="H151" s="166" t="s">
        <v>179</v>
      </c>
      <c r="I151" s="126"/>
      <c r="J151" s="2" t="s">
        <v>1146</v>
      </c>
      <c r="K151" s="2" t="s">
        <v>1171</v>
      </c>
      <c r="L151" s="2" t="s">
        <v>1174</v>
      </c>
      <c r="M151" s="2" t="s">
        <v>1189</v>
      </c>
      <c r="N151" s="2" t="s">
        <v>1173</v>
      </c>
      <c r="O151" s="2" t="s">
        <v>1174</v>
      </c>
      <c r="P151" s="2" t="s">
        <v>1174</v>
      </c>
      <c r="Q151" s="2" t="s">
        <v>1173</v>
      </c>
      <c r="R151" s="2" t="s">
        <v>1174</v>
      </c>
      <c r="S151" s="2" t="s">
        <v>1173</v>
      </c>
      <c r="T151" s="42">
        <v>136</v>
      </c>
      <c r="U151" s="42">
        <v>1</v>
      </c>
      <c r="V151" s="42" t="s">
        <v>274</v>
      </c>
      <c r="W151" s="42" t="s">
        <v>274</v>
      </c>
    </row>
    <row r="152" spans="1:23" s="11" customFormat="1" ht="25.5">
      <c r="A152" s="53">
        <v>19</v>
      </c>
      <c r="B152" s="1" t="s">
        <v>1169</v>
      </c>
      <c r="C152" s="1" t="s">
        <v>1152</v>
      </c>
      <c r="D152" s="2" t="s">
        <v>272</v>
      </c>
      <c r="E152" s="1"/>
      <c r="F152" s="2">
        <v>2017</v>
      </c>
      <c r="G152" s="165">
        <v>2182567.11</v>
      </c>
      <c r="H152" s="159" t="s">
        <v>179</v>
      </c>
      <c r="I152" s="126" t="s">
        <v>1150</v>
      </c>
      <c r="J152" s="2" t="s">
        <v>1146</v>
      </c>
      <c r="K152" s="1"/>
      <c r="L152" s="1"/>
      <c r="M152" s="1"/>
      <c r="N152" s="2" t="s">
        <v>1173</v>
      </c>
      <c r="O152" s="2" t="s">
        <v>1173</v>
      </c>
      <c r="P152" s="2" t="s">
        <v>1173</v>
      </c>
      <c r="Q152" s="2" t="s">
        <v>1173</v>
      </c>
      <c r="R152" s="2" t="s">
        <v>1174</v>
      </c>
      <c r="S152" s="2" t="s">
        <v>1173</v>
      </c>
      <c r="T152" s="10">
        <v>500</v>
      </c>
      <c r="U152" s="10">
        <v>1</v>
      </c>
      <c r="V152" s="42" t="s">
        <v>274</v>
      </c>
      <c r="W152" s="42" t="s">
        <v>274</v>
      </c>
    </row>
    <row r="153" spans="1:23" s="11" customFormat="1" ht="25.5">
      <c r="A153" s="53">
        <v>20</v>
      </c>
      <c r="B153" s="1" t="s">
        <v>1170</v>
      </c>
      <c r="C153" s="1"/>
      <c r="D153" s="2" t="s">
        <v>272</v>
      </c>
      <c r="E153" s="1"/>
      <c r="F153" s="2">
        <v>2019</v>
      </c>
      <c r="G153" s="165">
        <v>55395.82</v>
      </c>
      <c r="H153" s="159" t="s">
        <v>179</v>
      </c>
      <c r="I153" s="43"/>
      <c r="J153" s="2" t="s">
        <v>1146</v>
      </c>
      <c r="K153" s="1"/>
      <c r="L153" s="1"/>
      <c r="M153" s="1"/>
      <c r="N153" s="2" t="s">
        <v>1174</v>
      </c>
      <c r="O153" s="2" t="s">
        <v>1174</v>
      </c>
      <c r="P153" s="2" t="s">
        <v>1174</v>
      </c>
      <c r="Q153" s="2" t="s">
        <v>1174</v>
      </c>
      <c r="R153" s="2" t="s">
        <v>1174</v>
      </c>
      <c r="S153" s="2" t="s">
        <v>1174</v>
      </c>
      <c r="T153" s="24"/>
      <c r="U153" s="24"/>
      <c r="V153" s="24"/>
      <c r="W153" s="24"/>
    </row>
    <row r="154" spans="1:23" s="11" customFormat="1" ht="24" customHeight="1">
      <c r="A154" s="53">
        <v>21</v>
      </c>
      <c r="B154" s="1" t="s">
        <v>1396</v>
      </c>
      <c r="C154" s="1"/>
      <c r="D154" s="2" t="s">
        <v>272</v>
      </c>
      <c r="E154" s="46"/>
      <c r="F154" s="328">
        <v>2019</v>
      </c>
      <c r="G154" s="329">
        <v>1542052.15</v>
      </c>
      <c r="H154" s="159" t="s">
        <v>179</v>
      </c>
      <c r="I154" s="43"/>
      <c r="J154" s="2" t="s">
        <v>1146</v>
      </c>
      <c r="K154" s="1"/>
      <c r="L154" s="1"/>
      <c r="M154" s="1"/>
      <c r="N154" s="2" t="s">
        <v>1173</v>
      </c>
      <c r="O154" s="2" t="s">
        <v>1173</v>
      </c>
      <c r="P154" s="2" t="s">
        <v>1173</v>
      </c>
      <c r="Q154" s="2" t="s">
        <v>1173</v>
      </c>
      <c r="R154" s="2" t="s">
        <v>1174</v>
      </c>
      <c r="S154" s="2" t="s">
        <v>1173</v>
      </c>
      <c r="T154" s="24"/>
      <c r="U154" s="42">
        <v>1</v>
      </c>
      <c r="V154" s="42" t="s">
        <v>274</v>
      </c>
      <c r="W154" s="42" t="s">
        <v>274</v>
      </c>
    </row>
    <row r="155" spans="1:23" s="11" customFormat="1" ht="19.5" customHeight="1">
      <c r="A155" s="357" t="s">
        <v>16</v>
      </c>
      <c r="B155" s="357"/>
      <c r="C155" s="357"/>
      <c r="D155" s="35"/>
      <c r="E155" s="47"/>
      <c r="F155" s="46"/>
      <c r="G155" s="344">
        <f>SUM(G134:G154)</f>
        <v>18534350.259999998</v>
      </c>
      <c r="H155" s="24"/>
      <c r="I155" s="24"/>
      <c r="J155" s="24"/>
      <c r="K155" s="24"/>
      <c r="L155" s="24"/>
      <c r="M155" s="24"/>
      <c r="N155" s="24"/>
      <c r="O155" s="24"/>
      <c r="P155" s="89"/>
      <c r="Q155" s="89"/>
      <c r="R155" s="89"/>
      <c r="S155" s="89"/>
      <c r="T155" s="89"/>
      <c r="U155" s="89"/>
      <c r="V155" s="89"/>
      <c r="W155" s="89"/>
    </row>
    <row r="156" spans="1:23" s="11" customFormat="1" ht="14.25" customHeight="1">
      <c r="A156" s="356" t="s">
        <v>1278</v>
      </c>
      <c r="B156" s="356"/>
      <c r="C156" s="356"/>
      <c r="D156" s="356"/>
      <c r="E156" s="356"/>
      <c r="F156" s="356"/>
      <c r="G156" s="356"/>
      <c r="H156" s="87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1:23" s="37" customFormat="1" ht="102">
      <c r="A157" s="53">
        <v>1</v>
      </c>
      <c r="B157" s="121" t="s">
        <v>1279</v>
      </c>
      <c r="C157" s="121" t="s">
        <v>1280</v>
      </c>
      <c r="D157" s="122" t="s">
        <v>272</v>
      </c>
      <c r="E157" s="122" t="s">
        <v>272</v>
      </c>
      <c r="F157" s="122">
        <v>1930</v>
      </c>
      <c r="G157" s="345">
        <v>1242000</v>
      </c>
      <c r="H157" s="160" t="s">
        <v>186</v>
      </c>
      <c r="I157" s="184" t="s">
        <v>1281</v>
      </c>
      <c r="J157" s="121" t="s">
        <v>1282</v>
      </c>
      <c r="K157" s="121" t="s">
        <v>1283</v>
      </c>
      <c r="L157" s="121" t="s">
        <v>1284</v>
      </c>
      <c r="M157" s="121" t="s">
        <v>1285</v>
      </c>
      <c r="N157" s="122" t="s">
        <v>278</v>
      </c>
      <c r="O157" s="122" t="s">
        <v>280</v>
      </c>
      <c r="P157" s="122" t="s">
        <v>280</v>
      </c>
      <c r="Q157" s="122" t="s">
        <v>280</v>
      </c>
      <c r="R157" s="122" t="s">
        <v>279</v>
      </c>
      <c r="S157" s="122" t="s">
        <v>278</v>
      </c>
      <c r="T157" s="315" t="s">
        <v>1286</v>
      </c>
      <c r="U157" s="152">
        <v>2</v>
      </c>
      <c r="V157" s="152" t="s">
        <v>272</v>
      </c>
      <c r="W157" s="152" t="s">
        <v>274</v>
      </c>
    </row>
    <row r="158" spans="1:23" s="4" customFormat="1" ht="18" customHeight="1">
      <c r="A158" s="357" t="s">
        <v>16</v>
      </c>
      <c r="B158" s="357"/>
      <c r="C158" s="357"/>
      <c r="D158" s="35"/>
      <c r="E158" s="47"/>
      <c r="F158" s="46"/>
      <c r="G158" s="344">
        <f>SUM(G157)</f>
        <v>1242000</v>
      </c>
      <c r="H158" s="24"/>
      <c r="I158" s="24"/>
      <c r="J158" s="24"/>
      <c r="K158" s="24"/>
      <c r="L158" s="24"/>
      <c r="M158" s="24"/>
      <c r="N158" s="24"/>
      <c r="O158" s="24"/>
      <c r="P158" s="89"/>
      <c r="Q158" s="89"/>
      <c r="R158" s="89"/>
      <c r="S158" s="89"/>
      <c r="T158" s="89"/>
      <c r="U158" s="89"/>
      <c r="V158" s="89"/>
      <c r="W158" s="89"/>
    </row>
    <row r="159" spans="1:23" s="4" customFormat="1" ht="18" customHeight="1">
      <c r="A159" s="356" t="s">
        <v>1289</v>
      </c>
      <c r="B159" s="356"/>
      <c r="C159" s="356"/>
      <c r="D159" s="356"/>
      <c r="E159" s="356"/>
      <c r="F159" s="356"/>
      <c r="G159" s="356"/>
      <c r="H159" s="87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1:23" s="4" customFormat="1" ht="25.5">
      <c r="A160" s="53">
        <v>1</v>
      </c>
      <c r="B160" s="121" t="s">
        <v>1290</v>
      </c>
      <c r="C160" s="121" t="s">
        <v>1291</v>
      </c>
      <c r="D160" s="122" t="s">
        <v>177</v>
      </c>
      <c r="E160" s="122" t="s">
        <v>207</v>
      </c>
      <c r="F160" s="122">
        <v>1986</v>
      </c>
      <c r="G160" s="164">
        <v>3883000</v>
      </c>
      <c r="H160" s="160" t="s">
        <v>186</v>
      </c>
      <c r="I160" s="124" t="s">
        <v>1292</v>
      </c>
      <c r="J160" s="122" t="s">
        <v>1293</v>
      </c>
      <c r="K160" s="122" t="s">
        <v>1299</v>
      </c>
      <c r="L160" s="122" t="s">
        <v>1299</v>
      </c>
      <c r="M160" s="122" t="s">
        <v>1300</v>
      </c>
      <c r="N160" s="122" t="s">
        <v>286</v>
      </c>
      <c r="O160" s="122" t="s">
        <v>412</v>
      </c>
      <c r="P160" s="122" t="s">
        <v>412</v>
      </c>
      <c r="Q160" s="122" t="s">
        <v>412</v>
      </c>
      <c r="R160" s="122" t="s">
        <v>408</v>
      </c>
      <c r="S160" s="122" t="s">
        <v>412</v>
      </c>
      <c r="T160" s="152">
        <v>1166.88</v>
      </c>
      <c r="U160" s="152">
        <v>3</v>
      </c>
      <c r="V160" s="152" t="s">
        <v>177</v>
      </c>
      <c r="W160" s="152" t="s">
        <v>207</v>
      </c>
    </row>
    <row r="161" spans="1:23" s="4" customFormat="1" ht="25.5">
      <c r="A161" s="53">
        <v>2</v>
      </c>
      <c r="B161" s="1" t="s">
        <v>1294</v>
      </c>
      <c r="C161" s="1" t="s">
        <v>1291</v>
      </c>
      <c r="D161" s="2" t="s">
        <v>177</v>
      </c>
      <c r="E161" s="2" t="s">
        <v>207</v>
      </c>
      <c r="F161" s="2">
        <v>1986</v>
      </c>
      <c r="G161" s="165">
        <v>1292000</v>
      </c>
      <c r="H161" s="159" t="s">
        <v>186</v>
      </c>
      <c r="I161" s="126" t="s">
        <v>1295</v>
      </c>
      <c r="J161" s="2" t="s">
        <v>1293</v>
      </c>
      <c r="K161" s="2" t="s">
        <v>1299</v>
      </c>
      <c r="L161" s="2" t="s">
        <v>1299</v>
      </c>
      <c r="M161" s="2" t="s">
        <v>1300</v>
      </c>
      <c r="N161" s="2" t="s">
        <v>278</v>
      </c>
      <c r="O161" s="2" t="s">
        <v>412</v>
      </c>
      <c r="P161" s="2" t="s">
        <v>412</v>
      </c>
      <c r="Q161" s="2" t="s">
        <v>412</v>
      </c>
      <c r="R161" s="2" t="s">
        <v>408</v>
      </c>
      <c r="S161" s="2" t="s">
        <v>412</v>
      </c>
      <c r="T161" s="42">
        <v>376.2</v>
      </c>
      <c r="U161" s="42">
        <v>3</v>
      </c>
      <c r="V161" s="42" t="s">
        <v>177</v>
      </c>
      <c r="W161" s="42" t="s">
        <v>177</v>
      </c>
    </row>
    <row r="162" spans="1:23" s="4" customFormat="1" ht="89.25">
      <c r="A162" s="53">
        <v>3</v>
      </c>
      <c r="B162" s="1" t="s">
        <v>1296</v>
      </c>
      <c r="C162" s="1" t="s">
        <v>1291</v>
      </c>
      <c r="D162" s="2" t="s">
        <v>177</v>
      </c>
      <c r="E162" s="2" t="s">
        <v>207</v>
      </c>
      <c r="F162" s="2">
        <v>1986</v>
      </c>
      <c r="G162" s="165">
        <v>2772000</v>
      </c>
      <c r="H162" s="159" t="s">
        <v>186</v>
      </c>
      <c r="I162" s="126" t="s">
        <v>1297</v>
      </c>
      <c r="J162" s="2" t="s">
        <v>1293</v>
      </c>
      <c r="K162" s="2" t="s">
        <v>1299</v>
      </c>
      <c r="L162" s="2" t="s">
        <v>1299</v>
      </c>
      <c r="M162" s="2" t="s">
        <v>1300</v>
      </c>
      <c r="N162" s="2" t="s">
        <v>278</v>
      </c>
      <c r="O162" s="2" t="s">
        <v>412</v>
      </c>
      <c r="P162" s="2" t="s">
        <v>412</v>
      </c>
      <c r="Q162" s="2" t="s">
        <v>412</v>
      </c>
      <c r="R162" s="2" t="s">
        <v>408</v>
      </c>
      <c r="S162" s="2" t="s">
        <v>412</v>
      </c>
      <c r="T162" s="42">
        <v>1227.64</v>
      </c>
      <c r="U162" s="42">
        <v>2</v>
      </c>
      <c r="V162" s="42" t="s">
        <v>177</v>
      </c>
      <c r="W162" s="42" t="s">
        <v>207</v>
      </c>
    </row>
    <row r="163" spans="1:23" s="4" customFormat="1" ht="25.5">
      <c r="A163" s="53">
        <v>4</v>
      </c>
      <c r="B163" s="1" t="s">
        <v>559</v>
      </c>
      <c r="C163" s="1" t="s">
        <v>1291</v>
      </c>
      <c r="D163" s="2" t="s">
        <v>177</v>
      </c>
      <c r="E163" s="2" t="s">
        <v>207</v>
      </c>
      <c r="F163" s="2">
        <v>1986</v>
      </c>
      <c r="G163" s="165">
        <v>546000</v>
      </c>
      <c r="H163" s="159" t="s">
        <v>186</v>
      </c>
      <c r="I163" s="126" t="s">
        <v>1298</v>
      </c>
      <c r="J163" s="2" t="s">
        <v>1293</v>
      </c>
      <c r="K163" s="2" t="s">
        <v>1299</v>
      </c>
      <c r="L163" s="2" t="s">
        <v>1299</v>
      </c>
      <c r="M163" s="2" t="s">
        <v>1300</v>
      </c>
      <c r="N163" s="2" t="s">
        <v>278</v>
      </c>
      <c r="O163" s="2" t="s">
        <v>412</v>
      </c>
      <c r="P163" s="2" t="s">
        <v>412</v>
      </c>
      <c r="Q163" s="2" t="s">
        <v>412</v>
      </c>
      <c r="R163" s="2" t="s">
        <v>408</v>
      </c>
      <c r="S163" s="2" t="s">
        <v>412</v>
      </c>
      <c r="T163" s="42">
        <v>153</v>
      </c>
      <c r="U163" s="42">
        <v>1</v>
      </c>
      <c r="V163" s="42" t="s">
        <v>207</v>
      </c>
      <c r="W163" s="42" t="s">
        <v>207</v>
      </c>
    </row>
    <row r="164" spans="1:23" s="4" customFormat="1" ht="18" customHeight="1">
      <c r="A164" s="357" t="s">
        <v>16</v>
      </c>
      <c r="B164" s="357"/>
      <c r="C164" s="357"/>
      <c r="D164" s="35"/>
      <c r="E164" s="47"/>
      <c r="F164" s="46"/>
      <c r="G164" s="344">
        <f>SUM(G160:G163)</f>
        <v>8493000</v>
      </c>
      <c r="H164" s="24"/>
      <c r="I164" s="24"/>
      <c r="J164" s="24"/>
      <c r="K164" s="24"/>
      <c r="L164" s="24"/>
      <c r="M164" s="24"/>
      <c r="N164" s="24"/>
      <c r="O164" s="24"/>
      <c r="P164" s="89"/>
      <c r="Q164" s="89"/>
      <c r="R164" s="89"/>
      <c r="S164" s="89"/>
      <c r="T164" s="89"/>
      <c r="U164" s="89"/>
      <c r="V164" s="89"/>
      <c r="W164" s="89"/>
    </row>
    <row r="165" spans="1:23" s="4" customFormat="1" ht="18" customHeight="1">
      <c r="A165" s="356" t="s">
        <v>1339</v>
      </c>
      <c r="B165" s="356"/>
      <c r="C165" s="356"/>
      <c r="D165" s="356"/>
      <c r="E165" s="356"/>
      <c r="F165" s="356"/>
      <c r="G165" s="356"/>
      <c r="H165" s="87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1:23" s="4" customFormat="1" ht="76.5">
      <c r="A166" s="53">
        <v>1</v>
      </c>
      <c r="B166" s="121" t="s">
        <v>1340</v>
      </c>
      <c r="C166" s="122"/>
      <c r="D166" s="122" t="s">
        <v>177</v>
      </c>
      <c r="E166" s="122" t="s">
        <v>177</v>
      </c>
      <c r="F166" s="122" t="s">
        <v>1341</v>
      </c>
      <c r="G166" s="194">
        <v>7794000</v>
      </c>
      <c r="H166" s="159" t="s">
        <v>376</v>
      </c>
      <c r="I166" s="124" t="s">
        <v>1342</v>
      </c>
      <c r="J166" s="122" t="s">
        <v>1343</v>
      </c>
      <c r="K166" s="122" t="s">
        <v>281</v>
      </c>
      <c r="L166" s="122" t="s">
        <v>1351</v>
      </c>
      <c r="M166" s="122" t="s">
        <v>302</v>
      </c>
      <c r="N166" s="122" t="s">
        <v>278</v>
      </c>
      <c r="O166" s="122" t="s">
        <v>286</v>
      </c>
      <c r="P166" s="122" t="s">
        <v>286</v>
      </c>
      <c r="Q166" s="122" t="s">
        <v>408</v>
      </c>
      <c r="R166" s="122" t="s">
        <v>299</v>
      </c>
      <c r="S166" s="122" t="s">
        <v>278</v>
      </c>
      <c r="T166" s="152">
        <v>2480</v>
      </c>
      <c r="U166" s="152">
        <v>4</v>
      </c>
      <c r="V166" s="152" t="s">
        <v>177</v>
      </c>
      <c r="W166" s="152" t="s">
        <v>207</v>
      </c>
    </row>
    <row r="167" spans="1:23" s="4" customFormat="1" ht="14.25">
      <c r="A167" s="53">
        <v>2</v>
      </c>
      <c r="B167" s="1" t="s">
        <v>224</v>
      </c>
      <c r="C167" s="2"/>
      <c r="D167" s="2" t="s">
        <v>177</v>
      </c>
      <c r="E167" s="2" t="s">
        <v>207</v>
      </c>
      <c r="F167" s="2" t="s">
        <v>1344</v>
      </c>
      <c r="G167" s="193">
        <v>394000</v>
      </c>
      <c r="H167" s="159" t="s">
        <v>376</v>
      </c>
      <c r="I167" s="126"/>
      <c r="J167" s="2" t="s">
        <v>1343</v>
      </c>
      <c r="K167" s="2" t="s">
        <v>1352</v>
      </c>
      <c r="L167" s="2" t="s">
        <v>335</v>
      </c>
      <c r="M167" s="2" t="s">
        <v>1353</v>
      </c>
      <c r="N167" s="2" t="s">
        <v>289</v>
      </c>
      <c r="O167" s="2" t="s">
        <v>299</v>
      </c>
      <c r="P167" s="2" t="s">
        <v>299</v>
      </c>
      <c r="Q167" s="2" t="s">
        <v>289</v>
      </c>
      <c r="R167" s="2" t="s">
        <v>299</v>
      </c>
      <c r="S167" s="2" t="s">
        <v>299</v>
      </c>
      <c r="T167" s="42">
        <v>225</v>
      </c>
      <c r="U167" s="42">
        <v>1</v>
      </c>
      <c r="V167" s="42" t="s">
        <v>207</v>
      </c>
      <c r="W167" s="42" t="s">
        <v>207</v>
      </c>
    </row>
    <row r="168" spans="1:23" s="4" customFormat="1" ht="25.5">
      <c r="A168" s="53">
        <v>3</v>
      </c>
      <c r="B168" s="1" t="s">
        <v>1345</v>
      </c>
      <c r="C168" s="2"/>
      <c r="D168" s="2" t="s">
        <v>177</v>
      </c>
      <c r="E168" s="2" t="s">
        <v>207</v>
      </c>
      <c r="F168" s="2" t="s">
        <v>1346</v>
      </c>
      <c r="G168" s="185">
        <v>499000</v>
      </c>
      <c r="H168" s="159" t="s">
        <v>376</v>
      </c>
      <c r="I168" s="126" t="s">
        <v>1347</v>
      </c>
      <c r="J168" s="2" t="s">
        <v>1348</v>
      </c>
      <c r="K168" s="2" t="s">
        <v>281</v>
      </c>
      <c r="L168" s="2" t="s">
        <v>282</v>
      </c>
      <c r="M168" s="2" t="s">
        <v>302</v>
      </c>
      <c r="N168" s="2" t="s">
        <v>286</v>
      </c>
      <c r="O168" s="2" t="s">
        <v>286</v>
      </c>
      <c r="P168" s="2" t="s">
        <v>958</v>
      </c>
      <c r="Q168" s="2" t="s">
        <v>408</v>
      </c>
      <c r="R168" s="2" t="s">
        <v>299</v>
      </c>
      <c r="S168" s="2" t="s">
        <v>412</v>
      </c>
      <c r="T168" s="42">
        <v>148</v>
      </c>
      <c r="U168" s="42">
        <v>2</v>
      </c>
      <c r="V168" s="42" t="s">
        <v>207</v>
      </c>
      <c r="W168" s="42" t="s">
        <v>207</v>
      </c>
    </row>
    <row r="169" spans="1:23" s="4" customFormat="1" ht="25.5">
      <c r="A169" s="53">
        <v>4</v>
      </c>
      <c r="B169" s="1" t="s">
        <v>1345</v>
      </c>
      <c r="C169" s="2"/>
      <c r="D169" s="2" t="s">
        <v>177</v>
      </c>
      <c r="E169" s="2" t="s">
        <v>177</v>
      </c>
      <c r="F169" s="2" t="s">
        <v>1349</v>
      </c>
      <c r="G169" s="193">
        <v>664000</v>
      </c>
      <c r="H169" s="159" t="s">
        <v>186</v>
      </c>
      <c r="I169" s="126" t="s">
        <v>1350</v>
      </c>
      <c r="J169" s="2" t="s">
        <v>1348</v>
      </c>
      <c r="K169" s="2" t="s">
        <v>281</v>
      </c>
      <c r="L169" s="2" t="s">
        <v>1354</v>
      </c>
      <c r="M169" s="2" t="s">
        <v>1355</v>
      </c>
      <c r="N169" s="2" t="s">
        <v>286</v>
      </c>
      <c r="O169" s="2" t="s">
        <v>278</v>
      </c>
      <c r="P169" s="2" t="s">
        <v>286</v>
      </c>
      <c r="Q169" s="2" t="s">
        <v>408</v>
      </c>
      <c r="R169" s="2" t="s">
        <v>299</v>
      </c>
      <c r="S169" s="2" t="s">
        <v>412</v>
      </c>
      <c r="T169" s="42">
        <v>197</v>
      </c>
      <c r="U169" s="42">
        <v>2</v>
      </c>
      <c r="V169" s="42" t="s">
        <v>207</v>
      </c>
      <c r="W169" s="42" t="s">
        <v>207</v>
      </c>
    </row>
    <row r="170" spans="1:23" s="4" customFormat="1" ht="18" customHeight="1">
      <c r="A170" s="357" t="s">
        <v>16</v>
      </c>
      <c r="B170" s="357"/>
      <c r="C170" s="357"/>
      <c r="D170" s="35"/>
      <c r="E170" s="36"/>
      <c r="F170" s="1"/>
      <c r="G170" s="266">
        <f>SUM(G166:G169)</f>
        <v>9351000</v>
      </c>
      <c r="H170" s="24"/>
      <c r="I170" s="24"/>
      <c r="J170" s="24"/>
      <c r="K170" s="24"/>
      <c r="L170" s="24"/>
      <c r="M170" s="24"/>
      <c r="N170" s="24"/>
      <c r="O170" s="24"/>
      <c r="P170" s="89"/>
      <c r="Q170" s="89"/>
      <c r="R170" s="89"/>
      <c r="S170" s="89"/>
      <c r="T170" s="89"/>
      <c r="U170" s="89"/>
      <c r="V170" s="89"/>
      <c r="W170" s="89"/>
    </row>
    <row r="171" spans="1:23" s="4" customFormat="1" ht="18" customHeight="1" thickBot="1">
      <c r="A171" s="307"/>
      <c r="B171" s="307"/>
      <c r="C171" s="307"/>
      <c r="D171" s="308"/>
      <c r="E171" s="309"/>
      <c r="F171" s="310"/>
      <c r="G171" s="311"/>
      <c r="H171" s="312"/>
      <c r="I171" s="312"/>
      <c r="J171" s="312"/>
      <c r="K171" s="312"/>
      <c r="L171" s="312"/>
      <c r="M171" s="312"/>
      <c r="N171" s="312"/>
      <c r="O171" s="312"/>
      <c r="P171" s="313"/>
      <c r="Q171" s="313"/>
      <c r="R171" s="313"/>
      <c r="S171" s="313"/>
      <c r="T171" s="313"/>
      <c r="U171" s="313"/>
      <c r="V171" s="313"/>
      <c r="W171" s="313"/>
    </row>
    <row r="172" spans="1:15" s="4" customFormat="1" ht="13.5" thickBot="1">
      <c r="A172" s="6"/>
      <c r="B172" s="39"/>
      <c r="E172" s="353" t="s">
        <v>56</v>
      </c>
      <c r="F172" s="354"/>
      <c r="G172" s="92">
        <f>G170+G164+G158+G155+G132+G124+G120+G113+G104+G89+G84+G78+G71+G65+G61+G49</f>
        <v>186005756.32999998</v>
      </c>
      <c r="H172" s="6"/>
      <c r="I172" s="6"/>
      <c r="J172" s="11"/>
      <c r="K172" s="11"/>
      <c r="L172" s="11"/>
      <c r="M172" s="11"/>
      <c r="N172" s="11"/>
      <c r="O172" s="11"/>
    </row>
    <row r="173" spans="1:15" s="4" customFormat="1" ht="12.75">
      <c r="A173" s="6"/>
      <c r="B173" s="6"/>
      <c r="C173" s="8"/>
      <c r="D173" s="29"/>
      <c r="E173" s="30"/>
      <c r="F173" s="6"/>
      <c r="G173" s="6"/>
      <c r="H173" s="6"/>
      <c r="I173" s="6"/>
      <c r="J173" s="11"/>
      <c r="K173" s="11"/>
      <c r="L173" s="11"/>
      <c r="M173" s="11"/>
      <c r="N173" s="11"/>
      <c r="O173" s="11"/>
    </row>
    <row r="174" spans="1:15" s="4" customFormat="1" ht="12.75">
      <c r="A174" s="6"/>
      <c r="B174" s="6"/>
      <c r="C174" s="8"/>
      <c r="D174" s="29"/>
      <c r="E174" s="30"/>
      <c r="F174" s="6"/>
      <c r="G174" s="6"/>
      <c r="H174" s="6"/>
      <c r="I174" s="6"/>
      <c r="J174" s="11"/>
      <c r="K174" s="11"/>
      <c r="L174" s="11"/>
      <c r="M174" s="11"/>
      <c r="N174" s="11"/>
      <c r="O174" s="11"/>
    </row>
    <row r="175" spans="1:15" s="4" customFormat="1" ht="12.75">
      <c r="A175" s="6"/>
      <c r="B175" s="6"/>
      <c r="C175" s="8"/>
      <c r="D175" s="29"/>
      <c r="E175" s="30"/>
      <c r="F175" s="6"/>
      <c r="G175" s="6"/>
      <c r="H175" s="6"/>
      <c r="I175" s="6"/>
      <c r="J175" s="11"/>
      <c r="K175" s="11"/>
      <c r="L175" s="11"/>
      <c r="M175" s="11"/>
      <c r="N175" s="11"/>
      <c r="O175" s="11"/>
    </row>
    <row r="176" ht="12.75" customHeight="1"/>
    <row r="177" spans="1:15" s="4" customFormat="1" ht="12.75">
      <c r="A177" s="6"/>
      <c r="B177" s="6"/>
      <c r="C177" s="8"/>
      <c r="D177" s="29"/>
      <c r="E177" s="30"/>
      <c r="F177" s="6"/>
      <c r="G177" s="6"/>
      <c r="H177" s="6"/>
      <c r="I177" s="6"/>
      <c r="J177" s="11"/>
      <c r="K177" s="11"/>
      <c r="L177" s="11"/>
      <c r="M177" s="11"/>
      <c r="N177" s="11"/>
      <c r="O177" s="11"/>
    </row>
    <row r="178" spans="1:15" s="4" customFormat="1" ht="12.75">
      <c r="A178" s="6"/>
      <c r="B178" s="6"/>
      <c r="C178" s="8"/>
      <c r="D178" s="29"/>
      <c r="E178" s="30"/>
      <c r="F178" s="6"/>
      <c r="G178" s="6"/>
      <c r="H178" s="6"/>
      <c r="I178" s="6"/>
      <c r="J178" s="11"/>
      <c r="K178" s="11"/>
      <c r="L178" s="11"/>
      <c r="M178" s="11"/>
      <c r="N178" s="11"/>
      <c r="O178" s="11"/>
    </row>
    <row r="180" ht="21.75" customHeight="1"/>
  </sheetData>
  <sheetProtection/>
  <mergeCells count="56">
    <mergeCell ref="A170:C170"/>
    <mergeCell ref="A133:G133"/>
    <mergeCell ref="A155:C155"/>
    <mergeCell ref="A156:G156"/>
    <mergeCell ref="L141:M141"/>
    <mergeCell ref="L142:M142"/>
    <mergeCell ref="L143:M143"/>
    <mergeCell ref="A159:G159"/>
    <mergeCell ref="A164:C164"/>
    <mergeCell ref="A165:G165"/>
    <mergeCell ref="L145:M145"/>
    <mergeCell ref="A114:G114"/>
    <mergeCell ref="A120:C120"/>
    <mergeCell ref="A121:G121"/>
    <mergeCell ref="A124:C124"/>
    <mergeCell ref="A125:G125"/>
    <mergeCell ref="A132:C132"/>
    <mergeCell ref="L138:M138"/>
    <mergeCell ref="L139:M139"/>
    <mergeCell ref="L140:M140"/>
    <mergeCell ref="A105:G105"/>
    <mergeCell ref="B113:C113"/>
    <mergeCell ref="B104:C104"/>
    <mergeCell ref="A90:G90"/>
    <mergeCell ref="G2:G3"/>
    <mergeCell ref="A89:C89"/>
    <mergeCell ref="A72:G72"/>
    <mergeCell ref="A78:C78"/>
    <mergeCell ref="C2:C3"/>
    <mergeCell ref="A61:C61"/>
    <mergeCell ref="A50:G50"/>
    <mergeCell ref="A65:C65"/>
    <mergeCell ref="A85:G85"/>
    <mergeCell ref="A84:C84"/>
    <mergeCell ref="A79:G79"/>
    <mergeCell ref="A66:G66"/>
    <mergeCell ref="B71:C71"/>
    <mergeCell ref="W2:W3"/>
    <mergeCell ref="I2:I3"/>
    <mergeCell ref="J2:J3"/>
    <mergeCell ref="K2:M2"/>
    <mergeCell ref="N2:S2"/>
    <mergeCell ref="D2:D3"/>
    <mergeCell ref="E2:E3"/>
    <mergeCell ref="F2:F3"/>
    <mergeCell ref="H2:H3"/>
    <mergeCell ref="E172:F172"/>
    <mergeCell ref="T2:T3"/>
    <mergeCell ref="U2:U3"/>
    <mergeCell ref="V2:V3"/>
    <mergeCell ref="A4:E4"/>
    <mergeCell ref="A49:C49"/>
    <mergeCell ref="A2:A3"/>
    <mergeCell ref="B2:B3"/>
    <mergeCell ref="A62:G62"/>
    <mergeCell ref="A158:C15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5" r:id="rId1"/>
  <headerFooter alignWithMargins="0">
    <oddFooter>&amp;CStrona &amp;P z &amp;N</oddFooter>
  </headerFooter>
  <rowBreaks count="4" manualBreakCount="4">
    <brk id="49" max="22" man="1"/>
    <brk id="71" max="22" man="1"/>
    <brk id="104" max="22" man="1"/>
    <brk id="132" max="22" man="1"/>
  </rowBreaks>
  <colBreaks count="1" manualBreakCount="1">
    <brk id="10" max="1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815"/>
  <sheetViews>
    <sheetView view="pageBreakPreview" zoomScale="75" zoomScaleNormal="110" zoomScaleSheetLayoutView="75" zoomScalePageLayoutView="0" workbookViewId="0" topLeftCell="A1265">
      <selection activeCell="A633" sqref="A633:D633"/>
    </sheetView>
  </sheetViews>
  <sheetFormatPr defaultColWidth="9.140625" defaultRowHeight="12.75"/>
  <cols>
    <col min="1" max="1" width="5.57421875" style="6" customWidth="1"/>
    <col min="2" max="2" width="47.57421875" style="22" customWidth="1"/>
    <col min="3" max="3" width="15.421875" style="8" customWidth="1"/>
    <col min="4" max="4" width="18.421875" style="29" customWidth="1"/>
    <col min="5" max="5" width="12.140625" style="0" bestFit="1" customWidth="1"/>
    <col min="6" max="6" width="11.140625" style="0" customWidth="1"/>
  </cols>
  <sheetData>
    <row r="1" spans="1:4" ht="12.75">
      <c r="A1" s="21" t="s">
        <v>172</v>
      </c>
      <c r="D1" s="45"/>
    </row>
    <row r="3" spans="1:4" ht="25.5">
      <c r="A3" s="103" t="s">
        <v>17</v>
      </c>
      <c r="B3" s="103" t="s">
        <v>18</v>
      </c>
      <c r="C3" s="103" t="s">
        <v>19</v>
      </c>
      <c r="D3" s="104" t="s">
        <v>20</v>
      </c>
    </row>
    <row r="4" spans="1:4" ht="12.75" customHeight="1">
      <c r="A4" s="363" t="s">
        <v>174</v>
      </c>
      <c r="B4" s="364"/>
      <c r="C4" s="364"/>
      <c r="D4" s="365"/>
    </row>
    <row r="5" spans="1:4" ht="12.75" customHeight="1">
      <c r="A5" s="366" t="s">
        <v>5</v>
      </c>
      <c r="B5" s="366"/>
      <c r="C5" s="366"/>
      <c r="D5" s="366"/>
    </row>
    <row r="6" spans="1:4" s="11" customFormat="1" ht="12.75">
      <c r="A6" s="2">
        <v>1</v>
      </c>
      <c r="B6" s="20" t="s">
        <v>340</v>
      </c>
      <c r="C6" s="19">
        <v>2015</v>
      </c>
      <c r="D6" s="155">
        <v>4270</v>
      </c>
    </row>
    <row r="7" spans="1:4" s="11" customFormat="1" ht="12.75">
      <c r="A7" s="2">
        <v>2</v>
      </c>
      <c r="B7" s="20" t="s">
        <v>340</v>
      </c>
      <c r="C7" s="19">
        <v>2015</v>
      </c>
      <c r="D7" s="155">
        <v>4270</v>
      </c>
    </row>
    <row r="8" spans="1:4" s="11" customFormat="1" ht="12.75">
      <c r="A8" s="2">
        <v>3</v>
      </c>
      <c r="B8" s="20" t="s">
        <v>340</v>
      </c>
      <c r="C8" s="19">
        <v>2015</v>
      </c>
      <c r="D8" s="155">
        <v>4828</v>
      </c>
    </row>
    <row r="9" spans="1:4" s="11" customFormat="1" ht="12.75">
      <c r="A9" s="2">
        <v>4</v>
      </c>
      <c r="B9" s="20" t="s">
        <v>340</v>
      </c>
      <c r="C9" s="19">
        <v>2015</v>
      </c>
      <c r="D9" s="155">
        <v>4828</v>
      </c>
    </row>
    <row r="10" spans="1:4" s="11" customFormat="1" ht="12.75">
      <c r="A10" s="2">
        <v>5</v>
      </c>
      <c r="B10" s="20" t="s">
        <v>340</v>
      </c>
      <c r="C10" s="19">
        <v>2015</v>
      </c>
      <c r="D10" s="155">
        <v>4828</v>
      </c>
    </row>
    <row r="11" spans="1:4" s="11" customFormat="1" ht="12.75">
      <c r="A11" s="2">
        <v>6</v>
      </c>
      <c r="B11" s="20" t="s">
        <v>340</v>
      </c>
      <c r="C11" s="19">
        <v>2015</v>
      </c>
      <c r="D11" s="155">
        <v>4828</v>
      </c>
    </row>
    <row r="12" spans="1:4" s="11" customFormat="1" ht="12.75">
      <c r="A12" s="2">
        <v>7</v>
      </c>
      <c r="B12" s="20" t="s">
        <v>340</v>
      </c>
      <c r="C12" s="19">
        <v>2015</v>
      </c>
      <c r="D12" s="155">
        <v>4828</v>
      </c>
    </row>
    <row r="13" spans="1:4" s="11" customFormat="1" ht="12.75">
      <c r="A13" s="2">
        <v>8</v>
      </c>
      <c r="B13" s="20" t="s">
        <v>340</v>
      </c>
      <c r="C13" s="19">
        <v>2015</v>
      </c>
      <c r="D13" s="155">
        <v>4828</v>
      </c>
    </row>
    <row r="14" spans="1:4" s="11" customFormat="1" ht="12.75">
      <c r="A14" s="2">
        <v>9</v>
      </c>
      <c r="B14" s="20" t="s">
        <v>340</v>
      </c>
      <c r="C14" s="19">
        <v>2015</v>
      </c>
      <c r="D14" s="155">
        <v>4828</v>
      </c>
    </row>
    <row r="15" spans="1:4" s="11" customFormat="1" ht="12.75">
      <c r="A15" s="2">
        <v>10</v>
      </c>
      <c r="B15" s="20" t="s">
        <v>340</v>
      </c>
      <c r="C15" s="19">
        <v>2015</v>
      </c>
      <c r="D15" s="155">
        <v>4828</v>
      </c>
    </row>
    <row r="16" spans="1:4" s="11" customFormat="1" ht="12.75">
      <c r="A16" s="2">
        <v>11</v>
      </c>
      <c r="B16" s="20" t="s">
        <v>340</v>
      </c>
      <c r="C16" s="19">
        <v>2015</v>
      </c>
      <c r="D16" s="155">
        <v>4828</v>
      </c>
    </row>
    <row r="17" spans="1:4" s="11" customFormat="1" ht="12.75">
      <c r="A17" s="2">
        <v>12</v>
      </c>
      <c r="B17" s="20" t="s">
        <v>340</v>
      </c>
      <c r="C17" s="19">
        <v>2015</v>
      </c>
      <c r="D17" s="155">
        <v>4828</v>
      </c>
    </row>
    <row r="18" spans="1:4" s="11" customFormat="1" ht="12.75">
      <c r="A18" s="2">
        <v>13</v>
      </c>
      <c r="B18" s="20" t="s">
        <v>340</v>
      </c>
      <c r="C18" s="19">
        <v>2015</v>
      </c>
      <c r="D18" s="155">
        <v>4828</v>
      </c>
    </row>
    <row r="19" spans="1:4" s="11" customFormat="1" ht="12.75">
      <c r="A19" s="2">
        <v>14</v>
      </c>
      <c r="B19" s="20" t="s">
        <v>340</v>
      </c>
      <c r="C19" s="19">
        <v>2015</v>
      </c>
      <c r="D19" s="155">
        <v>4828</v>
      </c>
    </row>
    <row r="20" spans="1:4" s="11" customFormat="1" ht="12.75">
      <c r="A20" s="2">
        <v>15</v>
      </c>
      <c r="B20" s="20" t="s">
        <v>341</v>
      </c>
      <c r="C20" s="19">
        <v>2015</v>
      </c>
      <c r="D20" s="155">
        <v>9915</v>
      </c>
    </row>
    <row r="21" spans="1:4" s="11" customFormat="1" ht="12.75">
      <c r="A21" s="2">
        <v>16</v>
      </c>
      <c r="B21" s="20" t="s">
        <v>342</v>
      </c>
      <c r="C21" s="19">
        <v>2015</v>
      </c>
      <c r="D21" s="155">
        <v>9915</v>
      </c>
    </row>
    <row r="22" spans="1:4" s="11" customFormat="1" ht="12.75">
      <c r="A22" s="2">
        <v>17</v>
      </c>
      <c r="B22" s="20" t="s">
        <v>343</v>
      </c>
      <c r="C22" s="19">
        <v>2015</v>
      </c>
      <c r="D22" s="155">
        <v>9915</v>
      </c>
    </row>
    <row r="23" spans="1:4" s="11" customFormat="1" ht="12.75">
      <c r="A23" s="2">
        <v>18</v>
      </c>
      <c r="B23" s="20" t="s">
        <v>344</v>
      </c>
      <c r="C23" s="19">
        <v>2015</v>
      </c>
      <c r="D23" s="155">
        <v>9915</v>
      </c>
    </row>
    <row r="24" spans="1:4" s="11" customFormat="1" ht="12.75">
      <c r="A24" s="2">
        <v>19</v>
      </c>
      <c r="B24" s="20" t="s">
        <v>345</v>
      </c>
      <c r="C24" s="19">
        <v>2015</v>
      </c>
      <c r="D24" s="155">
        <v>29232</v>
      </c>
    </row>
    <row r="25" spans="1:4" s="11" customFormat="1" ht="12.75">
      <c r="A25" s="2">
        <v>20</v>
      </c>
      <c r="B25" s="20" t="s">
        <v>340</v>
      </c>
      <c r="C25" s="19">
        <v>2015</v>
      </c>
      <c r="D25" s="155">
        <v>4828</v>
      </c>
    </row>
    <row r="26" spans="1:4" s="11" customFormat="1" ht="12.75">
      <c r="A26" s="2">
        <v>21</v>
      </c>
      <c r="B26" s="20" t="s">
        <v>340</v>
      </c>
      <c r="C26" s="19">
        <v>2015</v>
      </c>
      <c r="D26" s="155">
        <v>4828</v>
      </c>
    </row>
    <row r="27" spans="1:4" s="11" customFormat="1" ht="12.75">
      <c r="A27" s="2">
        <v>22</v>
      </c>
      <c r="B27" s="20" t="s">
        <v>340</v>
      </c>
      <c r="C27" s="19">
        <v>2015</v>
      </c>
      <c r="D27" s="155">
        <v>4828</v>
      </c>
    </row>
    <row r="28" spans="1:4" s="11" customFormat="1" ht="12.75">
      <c r="A28" s="2">
        <v>23</v>
      </c>
      <c r="B28" s="20" t="s">
        <v>340</v>
      </c>
      <c r="C28" s="19">
        <v>2015</v>
      </c>
      <c r="D28" s="155">
        <v>4828</v>
      </c>
    </row>
    <row r="29" spans="1:4" s="11" customFormat="1" ht="12.75">
      <c r="A29" s="2">
        <v>24</v>
      </c>
      <c r="B29" s="20" t="s">
        <v>340</v>
      </c>
      <c r="C29" s="19">
        <v>2015</v>
      </c>
      <c r="D29" s="155">
        <v>4828</v>
      </c>
    </row>
    <row r="30" spans="1:4" s="11" customFormat="1" ht="12.75">
      <c r="A30" s="2">
        <v>25</v>
      </c>
      <c r="B30" s="20" t="s">
        <v>340</v>
      </c>
      <c r="C30" s="19">
        <v>2015</v>
      </c>
      <c r="D30" s="155">
        <v>4828</v>
      </c>
    </row>
    <row r="31" spans="1:4" s="11" customFormat="1" ht="12.75">
      <c r="A31" s="2">
        <v>26</v>
      </c>
      <c r="B31" s="20" t="s">
        <v>340</v>
      </c>
      <c r="C31" s="19">
        <v>2015</v>
      </c>
      <c r="D31" s="155">
        <v>4828</v>
      </c>
    </row>
    <row r="32" spans="1:4" s="11" customFormat="1" ht="12.75">
      <c r="A32" s="2">
        <v>27</v>
      </c>
      <c r="B32" s="20" t="s">
        <v>340</v>
      </c>
      <c r="C32" s="19">
        <v>2015</v>
      </c>
      <c r="D32" s="155">
        <v>4828</v>
      </c>
    </row>
    <row r="33" spans="1:4" s="11" customFormat="1" ht="12.75">
      <c r="A33" s="2">
        <v>28</v>
      </c>
      <c r="B33" s="20" t="s">
        <v>340</v>
      </c>
      <c r="C33" s="19">
        <v>2015</v>
      </c>
      <c r="D33" s="155">
        <v>4828</v>
      </c>
    </row>
    <row r="34" spans="1:4" s="11" customFormat="1" ht="12.75">
      <c r="A34" s="2">
        <v>29</v>
      </c>
      <c r="B34" s="20" t="s">
        <v>340</v>
      </c>
      <c r="C34" s="19">
        <v>2015</v>
      </c>
      <c r="D34" s="155">
        <v>4828</v>
      </c>
    </row>
    <row r="35" spans="1:4" s="11" customFormat="1" ht="12.75">
      <c r="A35" s="2">
        <v>30</v>
      </c>
      <c r="B35" s="20" t="s">
        <v>340</v>
      </c>
      <c r="C35" s="19">
        <v>2015</v>
      </c>
      <c r="D35" s="155">
        <v>4828</v>
      </c>
    </row>
    <row r="36" spans="1:4" s="11" customFormat="1" ht="12.75">
      <c r="A36" s="2">
        <v>31</v>
      </c>
      <c r="B36" s="20" t="s">
        <v>340</v>
      </c>
      <c r="C36" s="19">
        <v>2015</v>
      </c>
      <c r="D36" s="155">
        <v>4828</v>
      </c>
    </row>
    <row r="37" spans="1:4" s="11" customFormat="1" ht="12.75">
      <c r="A37" s="2">
        <v>32</v>
      </c>
      <c r="B37" s="20" t="s">
        <v>340</v>
      </c>
      <c r="C37" s="19">
        <v>2015</v>
      </c>
      <c r="D37" s="155">
        <v>4828</v>
      </c>
    </row>
    <row r="38" spans="1:4" s="11" customFormat="1" ht="12.75">
      <c r="A38" s="2">
        <v>33</v>
      </c>
      <c r="B38" s="20" t="s">
        <v>340</v>
      </c>
      <c r="C38" s="19">
        <v>2015</v>
      </c>
      <c r="D38" s="155">
        <v>4828</v>
      </c>
    </row>
    <row r="39" spans="1:4" s="11" customFormat="1" ht="12.75">
      <c r="A39" s="2">
        <v>34</v>
      </c>
      <c r="B39" s="20" t="s">
        <v>340</v>
      </c>
      <c r="C39" s="19">
        <v>2015</v>
      </c>
      <c r="D39" s="155">
        <v>4828</v>
      </c>
    </row>
    <row r="40" spans="1:4" s="11" customFormat="1" ht="12.75">
      <c r="A40" s="2">
        <v>35</v>
      </c>
      <c r="B40" s="20" t="s">
        <v>340</v>
      </c>
      <c r="C40" s="19">
        <v>2015</v>
      </c>
      <c r="D40" s="155">
        <v>4828</v>
      </c>
    </row>
    <row r="41" spans="1:4" s="11" customFormat="1" ht="12.75">
      <c r="A41" s="2">
        <v>36</v>
      </c>
      <c r="B41" s="20" t="s">
        <v>340</v>
      </c>
      <c r="C41" s="19">
        <v>2015</v>
      </c>
      <c r="D41" s="155">
        <v>4828</v>
      </c>
    </row>
    <row r="42" spans="1:4" s="11" customFormat="1" ht="12.75">
      <c r="A42" s="2">
        <v>37</v>
      </c>
      <c r="B42" s="20" t="s">
        <v>340</v>
      </c>
      <c r="C42" s="19">
        <v>2015</v>
      </c>
      <c r="D42" s="155">
        <v>4828</v>
      </c>
    </row>
    <row r="43" spans="1:4" s="11" customFormat="1" ht="25.5">
      <c r="A43" s="2">
        <v>38</v>
      </c>
      <c r="B43" s="20" t="s">
        <v>346</v>
      </c>
      <c r="C43" s="19">
        <v>2015</v>
      </c>
      <c r="D43" s="155">
        <v>4625</v>
      </c>
    </row>
    <row r="44" spans="1:4" s="11" customFormat="1" ht="12.75">
      <c r="A44" s="2">
        <v>39</v>
      </c>
      <c r="B44" s="20" t="s">
        <v>347</v>
      </c>
      <c r="C44" s="19">
        <v>2015</v>
      </c>
      <c r="D44" s="155">
        <v>17921</v>
      </c>
    </row>
    <row r="45" spans="1:4" s="11" customFormat="1" ht="12.75">
      <c r="A45" s="2">
        <v>40</v>
      </c>
      <c r="B45" s="20" t="s">
        <v>347</v>
      </c>
      <c r="C45" s="19">
        <v>2015</v>
      </c>
      <c r="D45" s="155">
        <v>15586</v>
      </c>
    </row>
    <row r="46" spans="1:4" s="11" customFormat="1" ht="12.75">
      <c r="A46" s="2">
        <v>41</v>
      </c>
      <c r="B46" s="20" t="s">
        <v>347</v>
      </c>
      <c r="C46" s="19">
        <v>2015</v>
      </c>
      <c r="D46" s="155">
        <v>35196</v>
      </c>
    </row>
    <row r="47" spans="1:4" s="11" customFormat="1" ht="12.75">
      <c r="A47" s="2">
        <v>42</v>
      </c>
      <c r="B47" s="20" t="s">
        <v>348</v>
      </c>
      <c r="C47" s="19">
        <v>2015</v>
      </c>
      <c r="D47" s="155">
        <v>39328</v>
      </c>
    </row>
    <row r="48" spans="1:4" s="11" customFormat="1" ht="12.75">
      <c r="A48" s="2">
        <v>43</v>
      </c>
      <c r="B48" s="20" t="s">
        <v>345</v>
      </c>
      <c r="C48" s="19">
        <v>2015</v>
      </c>
      <c r="D48" s="155">
        <v>11057.7</v>
      </c>
    </row>
    <row r="49" spans="1:4" s="11" customFormat="1" ht="12.75">
      <c r="A49" s="2">
        <v>44</v>
      </c>
      <c r="B49" s="20" t="s">
        <v>349</v>
      </c>
      <c r="C49" s="19">
        <v>2015</v>
      </c>
      <c r="D49" s="155">
        <v>4080</v>
      </c>
    </row>
    <row r="50" spans="1:4" s="11" customFormat="1" ht="12.75">
      <c r="A50" s="2">
        <v>45</v>
      </c>
      <c r="B50" s="20" t="s">
        <v>350</v>
      </c>
      <c r="C50" s="19">
        <v>2015</v>
      </c>
      <c r="D50" s="155">
        <v>3995.04</v>
      </c>
    </row>
    <row r="51" spans="1:4" s="11" customFormat="1" ht="12.75">
      <c r="A51" s="2">
        <v>46</v>
      </c>
      <c r="B51" s="20" t="s">
        <v>351</v>
      </c>
      <c r="C51" s="19">
        <v>2015</v>
      </c>
      <c r="D51" s="155">
        <v>3995.04</v>
      </c>
    </row>
    <row r="52" spans="1:4" s="11" customFormat="1" ht="12.75">
      <c r="A52" s="2">
        <v>47</v>
      </c>
      <c r="B52" s="20" t="s">
        <v>351</v>
      </c>
      <c r="C52" s="19">
        <v>2015</v>
      </c>
      <c r="D52" s="155">
        <v>3995.04</v>
      </c>
    </row>
    <row r="53" spans="1:4" s="11" customFormat="1" ht="12.75">
      <c r="A53" s="2">
        <v>48</v>
      </c>
      <c r="B53" s="20" t="s">
        <v>351</v>
      </c>
      <c r="C53" s="19">
        <v>2015</v>
      </c>
      <c r="D53" s="155">
        <v>3995.04</v>
      </c>
    </row>
    <row r="54" spans="1:4" s="11" customFormat="1" ht="12.75">
      <c r="A54" s="2">
        <v>49</v>
      </c>
      <c r="B54" s="20" t="s">
        <v>351</v>
      </c>
      <c r="C54" s="19">
        <v>2015</v>
      </c>
      <c r="D54" s="155">
        <v>3995.04</v>
      </c>
    </row>
    <row r="55" spans="1:4" s="11" customFormat="1" ht="12.75">
      <c r="A55" s="2">
        <v>50</v>
      </c>
      <c r="B55" s="20" t="s">
        <v>351</v>
      </c>
      <c r="C55" s="19">
        <v>2015</v>
      </c>
      <c r="D55" s="155">
        <v>3995.04</v>
      </c>
    </row>
    <row r="56" spans="1:4" s="11" customFormat="1" ht="12.75">
      <c r="A56" s="2">
        <v>51</v>
      </c>
      <c r="B56" s="20" t="s">
        <v>351</v>
      </c>
      <c r="C56" s="19">
        <v>2015</v>
      </c>
      <c r="D56" s="155">
        <v>3995.04</v>
      </c>
    </row>
    <row r="57" spans="1:4" s="11" customFormat="1" ht="12.75">
      <c r="A57" s="2">
        <v>52</v>
      </c>
      <c r="B57" s="20" t="s">
        <v>352</v>
      </c>
      <c r="C57" s="19">
        <v>2015</v>
      </c>
      <c r="D57" s="155">
        <v>4495.65</v>
      </c>
    </row>
    <row r="58" spans="1:4" s="11" customFormat="1" ht="12.75">
      <c r="A58" s="2">
        <v>53</v>
      </c>
      <c r="B58" s="20" t="s">
        <v>351</v>
      </c>
      <c r="C58" s="19">
        <v>2015</v>
      </c>
      <c r="D58" s="155">
        <v>3995.04</v>
      </c>
    </row>
    <row r="59" spans="1:4" s="11" customFormat="1" ht="12.75">
      <c r="A59" s="2">
        <v>54</v>
      </c>
      <c r="B59" s="20" t="s">
        <v>353</v>
      </c>
      <c r="C59" s="19">
        <v>2015</v>
      </c>
      <c r="D59" s="155">
        <v>290</v>
      </c>
    </row>
    <row r="60" spans="1:4" s="11" customFormat="1" ht="12.75">
      <c r="A60" s="2">
        <v>55</v>
      </c>
      <c r="B60" s="20" t="s">
        <v>354</v>
      </c>
      <c r="C60" s="19">
        <v>2015</v>
      </c>
      <c r="D60" s="155">
        <v>290</v>
      </c>
    </row>
    <row r="61" spans="1:4" s="11" customFormat="1" ht="12.75">
      <c r="A61" s="2">
        <v>56</v>
      </c>
      <c r="B61" s="20" t="s">
        <v>355</v>
      </c>
      <c r="C61" s="19">
        <v>2015</v>
      </c>
      <c r="D61" s="155">
        <v>290</v>
      </c>
    </row>
    <row r="62" spans="1:4" s="11" customFormat="1" ht="12.75">
      <c r="A62" s="2">
        <v>57</v>
      </c>
      <c r="B62" s="20" t="s">
        <v>340</v>
      </c>
      <c r="C62" s="19">
        <v>2016</v>
      </c>
      <c r="D62" s="155">
        <v>3696.15</v>
      </c>
    </row>
    <row r="63" spans="1:4" s="11" customFormat="1" ht="12.75">
      <c r="A63" s="2">
        <v>58</v>
      </c>
      <c r="B63" s="20" t="s">
        <v>340</v>
      </c>
      <c r="C63" s="19">
        <v>2016</v>
      </c>
      <c r="D63" s="155">
        <v>3696.15</v>
      </c>
    </row>
    <row r="64" spans="1:4" s="11" customFormat="1" ht="12.75">
      <c r="A64" s="2">
        <v>59</v>
      </c>
      <c r="B64" s="20" t="s">
        <v>340</v>
      </c>
      <c r="C64" s="19">
        <v>2016</v>
      </c>
      <c r="D64" s="155">
        <v>3696.15</v>
      </c>
    </row>
    <row r="65" spans="1:4" s="11" customFormat="1" ht="12.75">
      <c r="A65" s="2">
        <v>60</v>
      </c>
      <c r="B65" s="20" t="s">
        <v>340</v>
      </c>
      <c r="C65" s="19">
        <v>2016</v>
      </c>
      <c r="D65" s="155">
        <v>3013.5</v>
      </c>
    </row>
    <row r="66" spans="1:4" s="11" customFormat="1" ht="12.75">
      <c r="A66" s="2">
        <v>61</v>
      </c>
      <c r="B66" s="20" t="s">
        <v>340</v>
      </c>
      <c r="C66" s="19">
        <v>2016</v>
      </c>
      <c r="D66" s="155">
        <v>3013.5</v>
      </c>
    </row>
    <row r="67" spans="1:4" s="11" customFormat="1" ht="12.75">
      <c r="A67" s="2">
        <v>62</v>
      </c>
      <c r="B67" s="20" t="s">
        <v>356</v>
      </c>
      <c r="C67" s="19">
        <v>2016</v>
      </c>
      <c r="D67" s="155">
        <v>3591.6</v>
      </c>
    </row>
    <row r="68" spans="1:4" s="11" customFormat="1" ht="12.75">
      <c r="A68" s="2">
        <v>63</v>
      </c>
      <c r="B68" s="20" t="s">
        <v>340</v>
      </c>
      <c r="C68" s="19">
        <v>2016</v>
      </c>
      <c r="D68" s="155">
        <v>3350</v>
      </c>
    </row>
    <row r="69" spans="1:4" s="11" customFormat="1" ht="12.75">
      <c r="A69" s="2">
        <v>64</v>
      </c>
      <c r="B69" s="20" t="s">
        <v>340</v>
      </c>
      <c r="C69" s="19">
        <v>2017</v>
      </c>
      <c r="D69" s="155">
        <v>3506</v>
      </c>
    </row>
    <row r="70" spans="1:4" s="11" customFormat="1" ht="12.75">
      <c r="A70" s="2">
        <v>65</v>
      </c>
      <c r="B70" s="20" t="s">
        <v>340</v>
      </c>
      <c r="C70" s="19">
        <v>2017</v>
      </c>
      <c r="D70" s="155">
        <v>4651</v>
      </c>
    </row>
    <row r="71" spans="1:4" s="11" customFormat="1" ht="12.75">
      <c r="A71" s="2">
        <v>66</v>
      </c>
      <c r="B71" s="20" t="s">
        <v>340</v>
      </c>
      <c r="C71" s="19">
        <v>2017</v>
      </c>
      <c r="D71" s="155">
        <v>2770</v>
      </c>
    </row>
    <row r="72" spans="1:4" s="11" customFormat="1" ht="12.75">
      <c r="A72" s="2">
        <v>67</v>
      </c>
      <c r="B72" s="20" t="s">
        <v>340</v>
      </c>
      <c r="C72" s="19">
        <v>2017</v>
      </c>
      <c r="D72" s="155">
        <v>6572</v>
      </c>
    </row>
    <row r="73" spans="1:4" s="11" customFormat="1" ht="12.75">
      <c r="A73" s="2">
        <v>68</v>
      </c>
      <c r="B73" s="20" t="s">
        <v>340</v>
      </c>
      <c r="C73" s="19">
        <v>2017</v>
      </c>
      <c r="D73" s="155">
        <v>4220.13</v>
      </c>
    </row>
    <row r="74" spans="1:4" s="11" customFormat="1" ht="12.75">
      <c r="A74" s="2">
        <v>69</v>
      </c>
      <c r="B74" s="20" t="s">
        <v>340</v>
      </c>
      <c r="C74" s="19">
        <v>2017</v>
      </c>
      <c r="D74" s="155">
        <v>3308.7</v>
      </c>
    </row>
    <row r="75" spans="1:4" s="11" customFormat="1" ht="12.75">
      <c r="A75" s="2">
        <v>70</v>
      </c>
      <c r="B75" s="20" t="s">
        <v>340</v>
      </c>
      <c r="C75" s="19">
        <v>2018</v>
      </c>
      <c r="D75" s="155">
        <v>3433</v>
      </c>
    </row>
    <row r="76" spans="1:4" s="11" customFormat="1" ht="12.75">
      <c r="A76" s="2">
        <v>71</v>
      </c>
      <c r="B76" s="20" t="s">
        <v>340</v>
      </c>
      <c r="C76" s="19">
        <v>2018</v>
      </c>
      <c r="D76" s="155">
        <v>3375</v>
      </c>
    </row>
    <row r="77" spans="1:4" s="11" customFormat="1" ht="12.75">
      <c r="A77" s="2">
        <v>72</v>
      </c>
      <c r="B77" s="20" t="s">
        <v>340</v>
      </c>
      <c r="C77" s="19">
        <v>2018</v>
      </c>
      <c r="D77" s="155">
        <v>3375</v>
      </c>
    </row>
    <row r="78" spans="1:4" s="11" customFormat="1" ht="12.75">
      <c r="A78" s="2">
        <v>73</v>
      </c>
      <c r="B78" s="20" t="s">
        <v>340</v>
      </c>
      <c r="C78" s="19">
        <v>2018</v>
      </c>
      <c r="D78" s="155">
        <v>3433</v>
      </c>
    </row>
    <row r="79" spans="1:4" s="11" customFormat="1" ht="12.75">
      <c r="A79" s="2">
        <v>74</v>
      </c>
      <c r="B79" s="20" t="s">
        <v>340</v>
      </c>
      <c r="C79" s="19">
        <v>2018</v>
      </c>
      <c r="D79" s="155">
        <v>3375</v>
      </c>
    </row>
    <row r="80" spans="1:4" s="11" customFormat="1" ht="12.75">
      <c r="A80" s="2">
        <v>75</v>
      </c>
      <c r="B80" s="20" t="s">
        <v>340</v>
      </c>
      <c r="C80" s="19">
        <v>2018</v>
      </c>
      <c r="D80" s="155">
        <v>3375</v>
      </c>
    </row>
    <row r="81" spans="1:4" s="11" customFormat="1" ht="12.75">
      <c r="A81" s="2">
        <v>76</v>
      </c>
      <c r="B81" s="20" t="s">
        <v>340</v>
      </c>
      <c r="C81" s="19">
        <v>2018</v>
      </c>
      <c r="D81" s="155">
        <v>3388.65</v>
      </c>
    </row>
    <row r="82" spans="1:4" s="11" customFormat="1" ht="12.75">
      <c r="A82" s="2">
        <v>77</v>
      </c>
      <c r="B82" s="20" t="s">
        <v>340</v>
      </c>
      <c r="C82" s="19">
        <v>2018</v>
      </c>
      <c r="D82" s="155">
        <v>4003.65</v>
      </c>
    </row>
    <row r="83" spans="1:4" s="11" customFormat="1" ht="12.75">
      <c r="A83" s="2">
        <v>78</v>
      </c>
      <c r="B83" s="20" t="s">
        <v>340</v>
      </c>
      <c r="C83" s="19">
        <v>2018</v>
      </c>
      <c r="D83" s="155">
        <v>3388.65</v>
      </c>
    </row>
    <row r="84" spans="1:4" s="11" customFormat="1" ht="12.75">
      <c r="A84" s="2">
        <v>79</v>
      </c>
      <c r="B84" s="20" t="s">
        <v>340</v>
      </c>
      <c r="C84" s="19">
        <v>2018</v>
      </c>
      <c r="D84" s="155">
        <v>5584.2</v>
      </c>
    </row>
    <row r="85" spans="1:4" s="11" customFormat="1" ht="12.75">
      <c r="A85" s="2">
        <v>80</v>
      </c>
      <c r="B85" s="20" t="s">
        <v>340</v>
      </c>
      <c r="C85" s="19">
        <v>2018</v>
      </c>
      <c r="D85" s="155">
        <v>3874.5</v>
      </c>
    </row>
    <row r="86" spans="1:4" s="11" customFormat="1" ht="12.75">
      <c r="A86" s="2">
        <v>81</v>
      </c>
      <c r="B86" s="20" t="s">
        <v>340</v>
      </c>
      <c r="C86" s="19">
        <v>2018</v>
      </c>
      <c r="D86" s="155">
        <v>3874.5</v>
      </c>
    </row>
    <row r="87" spans="1:4" s="11" customFormat="1" ht="12.75">
      <c r="A87" s="2">
        <v>82</v>
      </c>
      <c r="B87" s="20" t="s">
        <v>340</v>
      </c>
      <c r="C87" s="19">
        <v>2018</v>
      </c>
      <c r="D87" s="155">
        <v>3874.5</v>
      </c>
    </row>
    <row r="88" spans="1:4" s="11" customFormat="1" ht="12.75">
      <c r="A88" s="2">
        <v>83</v>
      </c>
      <c r="B88" s="20" t="s">
        <v>340</v>
      </c>
      <c r="C88" s="19">
        <v>2018</v>
      </c>
      <c r="D88" s="155">
        <v>4028.25</v>
      </c>
    </row>
    <row r="89" spans="1:4" s="11" customFormat="1" ht="12.75">
      <c r="A89" s="2">
        <v>84</v>
      </c>
      <c r="B89" s="1" t="s">
        <v>357</v>
      </c>
      <c r="C89" s="2">
        <v>2018</v>
      </c>
      <c r="D89" s="50">
        <v>12520</v>
      </c>
    </row>
    <row r="90" spans="1:4" s="11" customFormat="1" ht="12.75">
      <c r="A90" s="2">
        <v>85</v>
      </c>
      <c r="B90" s="1" t="s">
        <v>358</v>
      </c>
      <c r="C90" s="2">
        <v>2018</v>
      </c>
      <c r="D90" s="50">
        <v>1230</v>
      </c>
    </row>
    <row r="91" spans="1:4" s="11" customFormat="1" ht="12.75">
      <c r="A91" s="2">
        <v>86</v>
      </c>
      <c r="B91" s="24" t="s">
        <v>359</v>
      </c>
      <c r="C91" s="10">
        <v>2019</v>
      </c>
      <c r="D91" s="50">
        <v>4182</v>
      </c>
    </row>
    <row r="92" spans="1:4" s="11" customFormat="1" ht="12.75">
      <c r="A92" s="2">
        <v>87</v>
      </c>
      <c r="B92" s="24" t="s">
        <v>360</v>
      </c>
      <c r="C92" s="10">
        <v>2019</v>
      </c>
      <c r="D92" s="50">
        <v>3274.07</v>
      </c>
    </row>
    <row r="93" spans="1:4" s="11" customFormat="1" ht="12.75">
      <c r="A93" s="2">
        <v>88</v>
      </c>
      <c r="B93" s="24" t="s">
        <v>361</v>
      </c>
      <c r="C93" s="10">
        <v>2019</v>
      </c>
      <c r="D93" s="50">
        <v>414.45</v>
      </c>
    </row>
    <row r="94" spans="1:4" s="11" customFormat="1" ht="12.75">
      <c r="A94" s="2">
        <v>89</v>
      </c>
      <c r="B94" s="1" t="s">
        <v>366</v>
      </c>
      <c r="C94" s="2">
        <v>2019</v>
      </c>
      <c r="D94" s="34">
        <v>2287</v>
      </c>
    </row>
    <row r="95" spans="1:4" s="11" customFormat="1" ht="12.75">
      <c r="A95" s="2">
        <v>90</v>
      </c>
      <c r="B95" s="157" t="s">
        <v>368</v>
      </c>
      <c r="C95" s="130">
        <v>2019</v>
      </c>
      <c r="D95" s="131">
        <v>1758.9</v>
      </c>
    </row>
    <row r="96" spans="1:4" s="11" customFormat="1" ht="12.75">
      <c r="A96" s="2">
        <v>91</v>
      </c>
      <c r="B96" s="157" t="s">
        <v>369</v>
      </c>
      <c r="C96" s="130">
        <v>2019</v>
      </c>
      <c r="D96" s="131">
        <v>571.95</v>
      </c>
    </row>
    <row r="97" spans="1:4" s="11" customFormat="1" ht="12.75">
      <c r="A97" s="2">
        <v>92</v>
      </c>
      <c r="B97" s="157" t="s">
        <v>369</v>
      </c>
      <c r="C97" s="130">
        <v>2019</v>
      </c>
      <c r="D97" s="131">
        <v>571.95</v>
      </c>
    </row>
    <row r="98" spans="1:4" s="11" customFormat="1" ht="12.75">
      <c r="A98" s="2">
        <v>93</v>
      </c>
      <c r="B98" s="157" t="s">
        <v>370</v>
      </c>
      <c r="C98" s="130">
        <v>2019</v>
      </c>
      <c r="D98" s="131">
        <v>1476</v>
      </c>
    </row>
    <row r="99" spans="1:4" s="11" customFormat="1" ht="12.75">
      <c r="A99" s="2">
        <v>94</v>
      </c>
      <c r="B99" s="157" t="s">
        <v>371</v>
      </c>
      <c r="C99" s="130">
        <v>2019</v>
      </c>
      <c r="D99" s="131">
        <v>1500.6</v>
      </c>
    </row>
    <row r="100" spans="1:4" s="11" customFormat="1" ht="12.75">
      <c r="A100" s="2"/>
      <c r="B100" s="17" t="s">
        <v>0</v>
      </c>
      <c r="C100" s="2"/>
      <c r="D100" s="52">
        <f>SUM(D6:D99)</f>
        <v>518646.37000000005</v>
      </c>
    </row>
    <row r="101" spans="1:4" ht="13.5" customHeight="1">
      <c r="A101" s="366" t="s">
        <v>6</v>
      </c>
      <c r="B101" s="366"/>
      <c r="C101" s="366"/>
      <c r="D101" s="366"/>
    </row>
    <row r="102" spans="1:4" s="16" customFormat="1" ht="12.75">
      <c r="A102" s="2">
        <v>1</v>
      </c>
      <c r="B102" s="156" t="s">
        <v>362</v>
      </c>
      <c r="C102" s="79">
        <v>2016</v>
      </c>
      <c r="D102" s="80">
        <v>3428</v>
      </c>
    </row>
    <row r="103" spans="1:4" s="16" customFormat="1" ht="12.75">
      <c r="A103" s="2">
        <v>2</v>
      </c>
      <c r="B103" s="156" t="s">
        <v>362</v>
      </c>
      <c r="C103" s="79">
        <v>2017</v>
      </c>
      <c r="D103" s="81">
        <v>2964</v>
      </c>
    </row>
    <row r="104" spans="1:4" s="16" customFormat="1" ht="12.75">
      <c r="A104" s="2">
        <v>3</v>
      </c>
      <c r="B104" s="156" t="s">
        <v>363</v>
      </c>
      <c r="C104" s="79">
        <v>2017</v>
      </c>
      <c r="D104" s="81">
        <v>4661.7</v>
      </c>
    </row>
    <row r="105" spans="1:4" s="16" customFormat="1" ht="12.75">
      <c r="A105" s="2">
        <v>4</v>
      </c>
      <c r="B105" s="156" t="s">
        <v>363</v>
      </c>
      <c r="C105" s="79">
        <v>2017</v>
      </c>
      <c r="D105" s="81">
        <v>3419.4</v>
      </c>
    </row>
    <row r="106" spans="1:4" s="16" customFormat="1" ht="12.75">
      <c r="A106" s="2">
        <v>5</v>
      </c>
      <c r="B106" s="156" t="s">
        <v>364</v>
      </c>
      <c r="C106" s="79">
        <v>2018</v>
      </c>
      <c r="D106" s="80">
        <v>2089.77</v>
      </c>
    </row>
    <row r="107" spans="1:4" s="16" customFormat="1" ht="12.75">
      <c r="A107" s="2">
        <v>6</v>
      </c>
      <c r="B107" s="156" t="s">
        <v>364</v>
      </c>
      <c r="C107" s="79">
        <v>2018</v>
      </c>
      <c r="D107" s="81">
        <v>2089.77</v>
      </c>
    </row>
    <row r="108" spans="1:4" s="16" customFormat="1" ht="12.75">
      <c r="A108" s="2">
        <v>7</v>
      </c>
      <c r="B108" s="1" t="s">
        <v>365</v>
      </c>
      <c r="C108" s="2">
        <v>2019</v>
      </c>
      <c r="D108" s="34">
        <v>1915</v>
      </c>
    </row>
    <row r="109" spans="1:4" s="16" customFormat="1" ht="12.75">
      <c r="A109" s="2">
        <v>8</v>
      </c>
      <c r="B109" s="1" t="s">
        <v>363</v>
      </c>
      <c r="C109" s="2">
        <v>2019</v>
      </c>
      <c r="D109" s="50">
        <v>5702</v>
      </c>
    </row>
    <row r="110" spans="1:4" s="16" customFormat="1" ht="12.75">
      <c r="A110" s="2">
        <v>9</v>
      </c>
      <c r="B110" s="1" t="s">
        <v>363</v>
      </c>
      <c r="C110" s="2">
        <v>2019</v>
      </c>
      <c r="D110" s="50">
        <v>4825</v>
      </c>
    </row>
    <row r="111" spans="1:4" s="16" customFormat="1" ht="12.75">
      <c r="A111" s="2">
        <v>10</v>
      </c>
      <c r="B111" s="157" t="s">
        <v>363</v>
      </c>
      <c r="C111" s="2">
        <v>2019</v>
      </c>
      <c r="D111" s="131">
        <v>4825</v>
      </c>
    </row>
    <row r="112" spans="1:4" s="16" customFormat="1" ht="12.75">
      <c r="A112" s="2">
        <v>11</v>
      </c>
      <c r="B112" s="157" t="s">
        <v>367</v>
      </c>
      <c r="C112" s="130">
        <v>2019</v>
      </c>
      <c r="D112" s="131">
        <v>5580.51</v>
      </c>
    </row>
    <row r="113" spans="1:4" s="16" customFormat="1" ht="13.5" customHeight="1">
      <c r="A113" s="2"/>
      <c r="B113" s="17" t="s">
        <v>0</v>
      </c>
      <c r="C113" s="2"/>
      <c r="D113" s="35">
        <f>SUM(D102:D112)</f>
        <v>41500.15</v>
      </c>
    </row>
    <row r="114" spans="1:4" s="16" customFormat="1" ht="13.5" customHeight="1">
      <c r="A114" s="363" t="s">
        <v>372</v>
      </c>
      <c r="B114" s="364"/>
      <c r="C114" s="364"/>
      <c r="D114" s="365"/>
    </row>
    <row r="115" spans="1:4" s="16" customFormat="1" ht="13.5" customHeight="1">
      <c r="A115" s="366" t="s">
        <v>5</v>
      </c>
      <c r="B115" s="366"/>
      <c r="C115" s="366"/>
      <c r="D115" s="366"/>
    </row>
    <row r="116" spans="1:4" s="16" customFormat="1" ht="13.5" customHeight="1">
      <c r="A116" s="2">
        <v>1</v>
      </c>
      <c r="B116" s="1" t="s">
        <v>420</v>
      </c>
      <c r="C116" s="2">
        <v>2015</v>
      </c>
      <c r="D116" s="174">
        <v>2590</v>
      </c>
    </row>
    <row r="117" spans="1:4" s="16" customFormat="1" ht="13.5" customHeight="1">
      <c r="A117" s="2">
        <v>2</v>
      </c>
      <c r="B117" s="1" t="s">
        <v>420</v>
      </c>
      <c r="C117" s="2">
        <v>2015</v>
      </c>
      <c r="D117" s="174">
        <v>2590</v>
      </c>
    </row>
    <row r="118" spans="1:4" s="16" customFormat="1" ht="13.5" customHeight="1">
      <c r="A118" s="2">
        <v>3</v>
      </c>
      <c r="B118" s="1" t="s">
        <v>420</v>
      </c>
      <c r="C118" s="2">
        <v>2015</v>
      </c>
      <c r="D118" s="174">
        <v>2590</v>
      </c>
    </row>
    <row r="119" spans="1:4" s="16" customFormat="1" ht="13.5" customHeight="1">
      <c r="A119" s="2">
        <v>4</v>
      </c>
      <c r="B119" s="1" t="s">
        <v>420</v>
      </c>
      <c r="C119" s="2">
        <v>2015</v>
      </c>
      <c r="D119" s="174">
        <v>2590</v>
      </c>
    </row>
    <row r="120" spans="1:4" s="16" customFormat="1" ht="13.5" customHeight="1">
      <c r="A120" s="2">
        <v>5</v>
      </c>
      <c r="B120" s="1" t="s">
        <v>420</v>
      </c>
      <c r="C120" s="2">
        <v>2016</v>
      </c>
      <c r="D120" s="174">
        <v>2728</v>
      </c>
    </row>
    <row r="121" spans="1:4" s="16" customFormat="1" ht="13.5" customHeight="1">
      <c r="A121" s="2">
        <v>6</v>
      </c>
      <c r="B121" s="1" t="s">
        <v>420</v>
      </c>
      <c r="C121" s="2">
        <v>2016</v>
      </c>
      <c r="D121" s="174">
        <v>2728</v>
      </c>
    </row>
    <row r="122" spans="1:4" s="16" customFormat="1" ht="13.5" customHeight="1">
      <c r="A122" s="2">
        <v>7</v>
      </c>
      <c r="B122" s="1" t="s">
        <v>420</v>
      </c>
      <c r="C122" s="2">
        <v>2016</v>
      </c>
      <c r="D122" s="174">
        <v>2728</v>
      </c>
    </row>
    <row r="123" spans="1:4" s="16" customFormat="1" ht="13.5" customHeight="1">
      <c r="A123" s="2">
        <v>8</v>
      </c>
      <c r="B123" s="1" t="s">
        <v>420</v>
      </c>
      <c r="C123" s="2">
        <v>2016</v>
      </c>
      <c r="D123" s="174">
        <v>2728</v>
      </c>
    </row>
    <row r="124" spans="1:4" s="16" customFormat="1" ht="13.5" customHeight="1">
      <c r="A124" s="2">
        <v>9</v>
      </c>
      <c r="B124" s="1" t="s">
        <v>420</v>
      </c>
      <c r="C124" s="2">
        <v>2016</v>
      </c>
      <c r="D124" s="174">
        <v>2728</v>
      </c>
    </row>
    <row r="125" spans="1:4" s="16" customFormat="1" ht="13.5" customHeight="1">
      <c r="A125" s="2">
        <v>10</v>
      </c>
      <c r="B125" s="1" t="s">
        <v>421</v>
      </c>
      <c r="C125" s="2">
        <v>2015</v>
      </c>
      <c r="D125" s="174">
        <v>739</v>
      </c>
    </row>
    <row r="126" spans="1:4" s="16" customFormat="1" ht="13.5" customHeight="1">
      <c r="A126" s="2">
        <v>11</v>
      </c>
      <c r="B126" s="1" t="s">
        <v>421</v>
      </c>
      <c r="C126" s="2">
        <v>2016</v>
      </c>
      <c r="D126" s="174">
        <v>579</v>
      </c>
    </row>
    <row r="127" spans="1:4" s="16" customFormat="1" ht="13.5" customHeight="1">
      <c r="A127" s="2">
        <v>12</v>
      </c>
      <c r="B127" s="1" t="s">
        <v>421</v>
      </c>
      <c r="C127" s="2">
        <v>2016</v>
      </c>
      <c r="D127" s="174">
        <v>1476</v>
      </c>
    </row>
    <row r="128" spans="1:4" s="16" customFormat="1" ht="13.5" customHeight="1">
      <c r="A128" s="2">
        <v>13</v>
      </c>
      <c r="B128" s="1" t="s">
        <v>421</v>
      </c>
      <c r="C128" s="2">
        <v>2017</v>
      </c>
      <c r="D128" s="173">
        <v>1159</v>
      </c>
    </row>
    <row r="129" spans="1:4" s="16" customFormat="1" ht="13.5" customHeight="1">
      <c r="A129" s="2">
        <v>14</v>
      </c>
      <c r="B129" s="1" t="s">
        <v>421</v>
      </c>
      <c r="C129" s="2">
        <v>2017</v>
      </c>
      <c r="D129" s="173">
        <v>599</v>
      </c>
    </row>
    <row r="130" spans="1:4" s="16" customFormat="1" ht="13.5" customHeight="1">
      <c r="A130" s="2">
        <v>15</v>
      </c>
      <c r="B130" s="1" t="s">
        <v>421</v>
      </c>
      <c r="C130" s="2">
        <v>2018</v>
      </c>
      <c r="D130" s="173">
        <v>538</v>
      </c>
    </row>
    <row r="131" spans="1:4" s="16" customFormat="1" ht="13.5" customHeight="1">
      <c r="A131" s="2">
        <v>16</v>
      </c>
      <c r="B131" s="1" t="s">
        <v>420</v>
      </c>
      <c r="C131" s="2">
        <v>2017</v>
      </c>
      <c r="D131" s="166">
        <v>2813</v>
      </c>
    </row>
    <row r="132" spans="1:4" s="16" customFormat="1" ht="13.5" customHeight="1">
      <c r="A132" s="2">
        <v>17</v>
      </c>
      <c r="B132" s="1" t="s">
        <v>420</v>
      </c>
      <c r="C132" s="2">
        <v>2017</v>
      </c>
      <c r="D132" s="166">
        <v>2813</v>
      </c>
    </row>
    <row r="133" spans="1:4" s="16" customFormat="1" ht="13.5" customHeight="1">
      <c r="A133" s="2">
        <v>18</v>
      </c>
      <c r="B133" s="1" t="s">
        <v>420</v>
      </c>
      <c r="C133" s="2">
        <v>2018</v>
      </c>
      <c r="D133" s="166">
        <v>2968</v>
      </c>
    </row>
    <row r="134" spans="1:4" s="16" customFormat="1" ht="13.5" customHeight="1">
      <c r="A134" s="2">
        <v>19</v>
      </c>
      <c r="B134" s="1" t="s">
        <v>420</v>
      </c>
      <c r="C134" s="2">
        <v>2018</v>
      </c>
      <c r="D134" s="166">
        <v>3183</v>
      </c>
    </row>
    <row r="135" spans="1:4" s="16" customFormat="1" ht="13.5" customHeight="1">
      <c r="A135" s="2">
        <v>20</v>
      </c>
      <c r="B135" s="1" t="s">
        <v>420</v>
      </c>
      <c r="C135" s="2">
        <v>2018</v>
      </c>
      <c r="D135" s="166">
        <v>3183</v>
      </c>
    </row>
    <row r="136" spans="1:4" s="16" customFormat="1" ht="13.5" customHeight="1">
      <c r="A136" s="2">
        <v>21</v>
      </c>
      <c r="B136" s="1" t="s">
        <v>420</v>
      </c>
      <c r="C136" s="2">
        <v>2018</v>
      </c>
      <c r="D136" s="166">
        <v>2803</v>
      </c>
    </row>
    <row r="137" spans="1:4" s="16" customFormat="1" ht="13.5" customHeight="1">
      <c r="A137" s="2">
        <v>22</v>
      </c>
      <c r="B137" s="1" t="s">
        <v>420</v>
      </c>
      <c r="C137" s="2">
        <v>2019</v>
      </c>
      <c r="D137" s="175">
        <v>2710</v>
      </c>
    </row>
    <row r="138" spans="1:4" s="16" customFormat="1" ht="13.5" customHeight="1">
      <c r="A138" s="2">
        <v>23</v>
      </c>
      <c r="B138" s="1" t="s">
        <v>420</v>
      </c>
      <c r="C138" s="2">
        <v>2019</v>
      </c>
      <c r="D138" s="175">
        <v>2710</v>
      </c>
    </row>
    <row r="139" spans="1:4" s="16" customFormat="1" ht="13.5" customHeight="1">
      <c r="A139" s="2"/>
      <c r="B139" s="17" t="s">
        <v>0</v>
      </c>
      <c r="C139" s="2"/>
      <c r="D139" s="52">
        <f>SUM(D116:D138)</f>
        <v>52273</v>
      </c>
    </row>
    <row r="140" spans="1:4" s="16" customFormat="1" ht="13.5" customHeight="1">
      <c r="A140" s="366" t="s">
        <v>6</v>
      </c>
      <c r="B140" s="366"/>
      <c r="C140" s="366"/>
      <c r="D140" s="366"/>
    </row>
    <row r="141" spans="1:4" s="16" customFormat="1" ht="13.5" customHeight="1">
      <c r="A141" s="2">
        <v>1</v>
      </c>
      <c r="B141" s="78" t="s">
        <v>422</v>
      </c>
      <c r="C141" s="79">
        <v>2016</v>
      </c>
      <c r="D141" s="176">
        <v>4500</v>
      </c>
    </row>
    <row r="142" spans="1:4" s="16" customFormat="1" ht="13.5" customHeight="1">
      <c r="A142" s="2">
        <v>2</v>
      </c>
      <c r="B142" s="1" t="s">
        <v>422</v>
      </c>
      <c r="C142" s="2">
        <v>2018</v>
      </c>
      <c r="D142" s="177">
        <v>1739</v>
      </c>
    </row>
    <row r="143" spans="1:4" s="16" customFormat="1" ht="13.5" customHeight="1">
      <c r="A143" s="2">
        <v>3</v>
      </c>
      <c r="B143" s="1" t="s">
        <v>422</v>
      </c>
      <c r="C143" s="2">
        <v>2018</v>
      </c>
      <c r="D143" s="177">
        <v>1739</v>
      </c>
    </row>
    <row r="144" spans="1:4" s="16" customFormat="1" ht="13.5" customHeight="1">
      <c r="A144" s="2">
        <v>4</v>
      </c>
      <c r="B144" s="1" t="s">
        <v>422</v>
      </c>
      <c r="C144" s="2">
        <v>2018</v>
      </c>
      <c r="D144" s="177">
        <v>1739</v>
      </c>
    </row>
    <row r="145" spans="1:4" s="16" customFormat="1" ht="13.5" customHeight="1">
      <c r="A145" s="2">
        <v>5</v>
      </c>
      <c r="B145" s="1" t="s">
        <v>422</v>
      </c>
      <c r="C145" s="2">
        <v>2018</v>
      </c>
      <c r="D145" s="177">
        <v>1739</v>
      </c>
    </row>
    <row r="146" spans="1:4" s="16" customFormat="1" ht="13.5" customHeight="1">
      <c r="A146" s="2">
        <v>6</v>
      </c>
      <c r="B146" s="1" t="s">
        <v>422</v>
      </c>
      <c r="C146" s="2">
        <v>2019</v>
      </c>
      <c r="D146" s="177">
        <v>1749</v>
      </c>
    </row>
    <row r="147" spans="1:4" s="11" customFormat="1" ht="12.75" customHeight="1">
      <c r="A147" s="2"/>
      <c r="B147" s="17" t="s">
        <v>0</v>
      </c>
      <c r="C147" s="2"/>
      <c r="D147" s="35">
        <f>SUM(D141:D146)</f>
        <v>13205</v>
      </c>
    </row>
    <row r="148" spans="1:4" s="11" customFormat="1" ht="12.75">
      <c r="A148" s="363" t="s">
        <v>436</v>
      </c>
      <c r="B148" s="364"/>
      <c r="C148" s="364"/>
      <c r="D148" s="365"/>
    </row>
    <row r="149" spans="1:4" s="11" customFormat="1" ht="12.75">
      <c r="A149" s="366" t="s">
        <v>5</v>
      </c>
      <c r="B149" s="366"/>
      <c r="C149" s="366"/>
      <c r="D149" s="366"/>
    </row>
    <row r="150" spans="1:4" s="11" customFormat="1" ht="12.75">
      <c r="A150" s="2">
        <v>1</v>
      </c>
      <c r="B150" s="20" t="s">
        <v>453</v>
      </c>
      <c r="C150" s="19">
        <v>2015</v>
      </c>
      <c r="D150" s="155">
        <v>1756.01</v>
      </c>
    </row>
    <row r="151" spans="1:4" s="11" customFormat="1" ht="12.75">
      <c r="A151" s="2">
        <v>2</v>
      </c>
      <c r="B151" s="20" t="s">
        <v>454</v>
      </c>
      <c r="C151" s="19">
        <v>2015</v>
      </c>
      <c r="D151" s="155">
        <v>2909</v>
      </c>
    </row>
    <row r="152" spans="1:4" s="11" customFormat="1" ht="12.75">
      <c r="A152" s="2">
        <v>3</v>
      </c>
      <c r="B152" s="20" t="s">
        <v>455</v>
      </c>
      <c r="C152" s="19">
        <v>2015</v>
      </c>
      <c r="D152" s="155">
        <v>1400</v>
      </c>
    </row>
    <row r="153" spans="1:4" s="11" customFormat="1" ht="12.75">
      <c r="A153" s="2">
        <v>4</v>
      </c>
      <c r="B153" s="20" t="s">
        <v>456</v>
      </c>
      <c r="C153" s="19">
        <v>2015</v>
      </c>
      <c r="D153" s="155">
        <v>1396</v>
      </c>
    </row>
    <row r="154" spans="1:4" s="11" customFormat="1" ht="12.75">
      <c r="A154" s="2">
        <v>5</v>
      </c>
      <c r="B154" s="20" t="s">
        <v>456</v>
      </c>
      <c r="C154" s="19">
        <v>2015</v>
      </c>
      <c r="D154" s="155">
        <v>1396</v>
      </c>
    </row>
    <row r="155" spans="1:4" s="11" customFormat="1" ht="12.75">
      <c r="A155" s="2">
        <v>6</v>
      </c>
      <c r="B155" s="20" t="s">
        <v>456</v>
      </c>
      <c r="C155" s="19">
        <v>2015</v>
      </c>
      <c r="D155" s="155">
        <v>1396</v>
      </c>
    </row>
    <row r="156" spans="1:4" s="11" customFormat="1" ht="12.75">
      <c r="A156" s="2">
        <v>7</v>
      </c>
      <c r="B156" s="20" t="s">
        <v>456</v>
      </c>
      <c r="C156" s="19">
        <v>2015</v>
      </c>
      <c r="D156" s="155">
        <v>1396</v>
      </c>
    </row>
    <row r="157" spans="1:4" ht="12.75">
      <c r="A157" s="2">
        <v>8</v>
      </c>
      <c r="B157" s="20" t="s">
        <v>457</v>
      </c>
      <c r="C157" s="19">
        <v>2016</v>
      </c>
      <c r="D157" s="155">
        <v>1664</v>
      </c>
    </row>
    <row r="158" spans="1:4" ht="12.75">
      <c r="A158" s="2">
        <v>9</v>
      </c>
      <c r="B158" s="20" t="s">
        <v>458</v>
      </c>
      <c r="C158" s="19">
        <v>2016</v>
      </c>
      <c r="D158" s="155">
        <v>599</v>
      </c>
    </row>
    <row r="159" spans="1:4" ht="12.75">
      <c r="A159" s="2">
        <v>10</v>
      </c>
      <c r="B159" s="20" t="s">
        <v>459</v>
      </c>
      <c r="C159" s="19">
        <v>2018</v>
      </c>
      <c r="D159" s="155">
        <v>1400</v>
      </c>
    </row>
    <row r="160" spans="1:4" ht="12.75">
      <c r="A160" s="2">
        <v>11</v>
      </c>
      <c r="B160" s="20" t="s">
        <v>460</v>
      </c>
      <c r="C160" s="19">
        <v>2018</v>
      </c>
      <c r="D160" s="155">
        <v>1495</v>
      </c>
    </row>
    <row r="161" spans="1:4" ht="12.75">
      <c r="A161" s="2">
        <v>12</v>
      </c>
      <c r="B161" s="20" t="s">
        <v>1422</v>
      </c>
      <c r="C161" s="19">
        <v>2019</v>
      </c>
      <c r="D161" s="155">
        <v>1989</v>
      </c>
    </row>
    <row r="162" spans="1:4" ht="12.75">
      <c r="A162" s="2">
        <v>13</v>
      </c>
      <c r="B162" s="20" t="s">
        <v>1422</v>
      </c>
      <c r="C162" s="19">
        <v>2019</v>
      </c>
      <c r="D162" s="155">
        <v>1989</v>
      </c>
    </row>
    <row r="163" spans="1:4" ht="12.75">
      <c r="A163" s="2">
        <v>14</v>
      </c>
      <c r="B163" s="20" t="s">
        <v>1422</v>
      </c>
      <c r="C163" s="19">
        <v>2019</v>
      </c>
      <c r="D163" s="155">
        <v>1989</v>
      </c>
    </row>
    <row r="164" spans="1:4" ht="12.75">
      <c r="A164" s="2">
        <v>15</v>
      </c>
      <c r="B164" s="20" t="s">
        <v>1422</v>
      </c>
      <c r="C164" s="19">
        <v>2019</v>
      </c>
      <c r="D164" s="155">
        <v>1980</v>
      </c>
    </row>
    <row r="165" spans="1:4" ht="12.75">
      <c r="A165" s="2">
        <v>16</v>
      </c>
      <c r="B165" s="20" t="s">
        <v>1422</v>
      </c>
      <c r="C165" s="19">
        <v>2019</v>
      </c>
      <c r="D165" s="155">
        <v>1980</v>
      </c>
    </row>
    <row r="166" spans="1:4" ht="12.75">
      <c r="A166" s="2">
        <v>17</v>
      </c>
      <c r="B166" s="20" t="s">
        <v>1422</v>
      </c>
      <c r="C166" s="19">
        <v>2019</v>
      </c>
      <c r="D166" s="155">
        <v>1980</v>
      </c>
    </row>
    <row r="167" spans="1:4" ht="12.75">
      <c r="A167" s="2"/>
      <c r="B167" s="17" t="s">
        <v>0</v>
      </c>
      <c r="C167" s="2"/>
      <c r="D167" s="52">
        <f>SUM(D150:D166)</f>
        <v>28714.010000000002</v>
      </c>
    </row>
    <row r="168" spans="1:4" ht="12.75">
      <c r="A168" s="366" t="s">
        <v>6</v>
      </c>
      <c r="B168" s="366"/>
      <c r="C168" s="366"/>
      <c r="D168" s="366"/>
    </row>
    <row r="169" spans="1:4" ht="12.75">
      <c r="A169" s="2">
        <v>1</v>
      </c>
      <c r="B169" s="20" t="s">
        <v>1423</v>
      </c>
      <c r="C169" s="19">
        <v>2019</v>
      </c>
      <c r="D169" s="155">
        <v>2877</v>
      </c>
    </row>
    <row r="170" spans="1:4" ht="12.75">
      <c r="A170" s="158"/>
      <c r="B170" s="17" t="s">
        <v>0</v>
      </c>
      <c r="C170" s="2"/>
      <c r="D170" s="52">
        <f>SUM(D169)</f>
        <v>2877</v>
      </c>
    </row>
    <row r="171" spans="1:4" ht="12.75">
      <c r="A171" s="363" t="s">
        <v>461</v>
      </c>
      <c r="B171" s="364"/>
      <c r="C171" s="364"/>
      <c r="D171" s="365"/>
    </row>
    <row r="172" spans="1:4" ht="12.75">
      <c r="A172" s="366" t="s">
        <v>5</v>
      </c>
      <c r="B172" s="366"/>
      <c r="C172" s="366"/>
      <c r="D172" s="366"/>
    </row>
    <row r="173" spans="1:4" ht="12.75">
      <c r="A173" s="2">
        <v>1</v>
      </c>
      <c r="B173" s="20" t="s">
        <v>483</v>
      </c>
      <c r="C173" s="19">
        <v>2016</v>
      </c>
      <c r="D173" s="155">
        <v>1500</v>
      </c>
    </row>
    <row r="174" spans="1:4" ht="12.75">
      <c r="A174" s="2">
        <v>2</v>
      </c>
      <c r="B174" s="20" t="s">
        <v>484</v>
      </c>
      <c r="C174" s="19">
        <v>2017</v>
      </c>
      <c r="D174" s="155">
        <v>2999</v>
      </c>
    </row>
    <row r="175" spans="1:4" ht="12.75">
      <c r="A175" s="2">
        <v>3</v>
      </c>
      <c r="B175" s="20" t="s">
        <v>485</v>
      </c>
      <c r="C175" s="19">
        <v>2017</v>
      </c>
      <c r="D175" s="155">
        <v>314.27</v>
      </c>
    </row>
    <row r="176" spans="1:4" ht="12.75">
      <c r="A176" s="2">
        <v>4</v>
      </c>
      <c r="B176" s="20" t="s">
        <v>486</v>
      </c>
      <c r="C176" s="19">
        <v>2018</v>
      </c>
      <c r="D176" s="155">
        <v>99.99</v>
      </c>
    </row>
    <row r="177" spans="1:4" ht="12.75">
      <c r="A177" s="2">
        <v>5</v>
      </c>
      <c r="B177" s="20" t="s">
        <v>487</v>
      </c>
      <c r="C177" s="19">
        <v>2018</v>
      </c>
      <c r="D177" s="155">
        <v>99.99</v>
      </c>
    </row>
    <row r="178" spans="1:4" ht="12.75">
      <c r="A178" s="2">
        <v>6</v>
      </c>
      <c r="B178" s="20" t="s">
        <v>488</v>
      </c>
      <c r="C178" s="19">
        <v>2018</v>
      </c>
      <c r="D178" s="155">
        <v>1294</v>
      </c>
    </row>
    <row r="179" spans="1:4" ht="12.75">
      <c r="A179" s="2">
        <v>7</v>
      </c>
      <c r="B179" s="20" t="s">
        <v>489</v>
      </c>
      <c r="C179" s="19">
        <v>2018</v>
      </c>
      <c r="D179" s="155">
        <v>429</v>
      </c>
    </row>
    <row r="180" spans="1:4" ht="12.75">
      <c r="A180" s="2">
        <v>8</v>
      </c>
      <c r="B180" s="20" t="s">
        <v>489</v>
      </c>
      <c r="C180" s="19">
        <v>2018</v>
      </c>
      <c r="D180" s="155">
        <v>429</v>
      </c>
    </row>
    <row r="181" spans="1:4" ht="12.75">
      <c r="A181" s="2">
        <v>9</v>
      </c>
      <c r="B181" s="20" t="s">
        <v>490</v>
      </c>
      <c r="C181" s="19">
        <v>2018</v>
      </c>
      <c r="D181" s="155">
        <v>2926.2</v>
      </c>
    </row>
    <row r="182" spans="1:4" ht="12.75">
      <c r="A182" s="2">
        <v>10</v>
      </c>
      <c r="B182" s="20" t="s">
        <v>491</v>
      </c>
      <c r="C182" s="19">
        <v>2018</v>
      </c>
      <c r="D182" s="155">
        <v>588.99</v>
      </c>
    </row>
    <row r="183" spans="1:4" ht="12.75">
      <c r="A183" s="2">
        <v>11</v>
      </c>
      <c r="B183" s="20" t="s">
        <v>492</v>
      </c>
      <c r="C183" s="19">
        <v>2019</v>
      </c>
      <c r="D183" s="155">
        <v>1249</v>
      </c>
    </row>
    <row r="184" spans="1:4" ht="12.75">
      <c r="A184" s="2">
        <v>12</v>
      </c>
      <c r="B184" s="20" t="s">
        <v>493</v>
      </c>
      <c r="C184" s="19">
        <v>2019</v>
      </c>
      <c r="D184" s="155">
        <v>609</v>
      </c>
    </row>
    <row r="185" spans="1:4" ht="12.75">
      <c r="A185" s="2">
        <v>13</v>
      </c>
      <c r="B185" s="20" t="s">
        <v>494</v>
      </c>
      <c r="C185" s="19">
        <v>2019</v>
      </c>
      <c r="D185" s="155">
        <v>1360</v>
      </c>
    </row>
    <row r="186" spans="1:4" ht="12.75">
      <c r="A186" s="2">
        <v>14</v>
      </c>
      <c r="B186" s="20" t="s">
        <v>495</v>
      </c>
      <c r="C186" s="19">
        <v>2019</v>
      </c>
      <c r="D186" s="155">
        <v>1590</v>
      </c>
    </row>
    <row r="187" spans="1:4" ht="12.75">
      <c r="A187" s="2">
        <v>15</v>
      </c>
      <c r="B187" s="20" t="s">
        <v>496</v>
      </c>
      <c r="C187" s="19">
        <v>2019</v>
      </c>
      <c r="D187" s="155">
        <v>139</v>
      </c>
    </row>
    <row r="188" spans="1:4" ht="12.75">
      <c r="A188" s="2">
        <v>16</v>
      </c>
      <c r="B188" s="20" t="s">
        <v>494</v>
      </c>
      <c r="C188" s="19">
        <v>2019</v>
      </c>
      <c r="D188" s="155">
        <v>1414.5</v>
      </c>
    </row>
    <row r="189" spans="1:4" ht="12.75">
      <c r="A189" s="2">
        <v>17</v>
      </c>
      <c r="B189" s="20" t="s">
        <v>494</v>
      </c>
      <c r="C189" s="19">
        <v>2019</v>
      </c>
      <c r="D189" s="155">
        <v>1414.5</v>
      </c>
    </row>
    <row r="190" spans="1:4" ht="12.75">
      <c r="A190" s="2">
        <v>18</v>
      </c>
      <c r="B190" s="20" t="s">
        <v>494</v>
      </c>
      <c r="C190" s="19">
        <v>2019</v>
      </c>
      <c r="D190" s="155">
        <v>1414.5</v>
      </c>
    </row>
    <row r="191" spans="1:4" ht="12.75">
      <c r="A191" s="2">
        <v>19</v>
      </c>
      <c r="B191" s="20" t="s">
        <v>497</v>
      </c>
      <c r="C191" s="19">
        <v>2019</v>
      </c>
      <c r="D191" s="155">
        <v>3293.31</v>
      </c>
    </row>
    <row r="192" spans="1:4" ht="12.75">
      <c r="A192" s="2">
        <v>20</v>
      </c>
      <c r="B192" s="20" t="s">
        <v>497</v>
      </c>
      <c r="C192" s="19">
        <v>2019</v>
      </c>
      <c r="D192" s="155">
        <v>3293.31</v>
      </c>
    </row>
    <row r="193" spans="1:4" ht="12.75">
      <c r="A193" s="2">
        <v>21</v>
      </c>
      <c r="B193" s="20" t="s">
        <v>497</v>
      </c>
      <c r="C193" s="19">
        <v>2019</v>
      </c>
      <c r="D193" s="155">
        <v>3293.31</v>
      </c>
    </row>
    <row r="194" spans="1:4" ht="12.75">
      <c r="A194" s="2">
        <v>22</v>
      </c>
      <c r="B194" s="20" t="s">
        <v>497</v>
      </c>
      <c r="C194" s="19">
        <v>2019</v>
      </c>
      <c r="D194" s="155">
        <v>3293.31</v>
      </c>
    </row>
    <row r="195" spans="1:4" ht="12.75">
      <c r="A195" s="2">
        <v>23</v>
      </c>
      <c r="B195" s="20" t="s">
        <v>497</v>
      </c>
      <c r="C195" s="19">
        <v>2019</v>
      </c>
      <c r="D195" s="155">
        <v>3293.31</v>
      </c>
    </row>
    <row r="196" spans="1:4" ht="12.75">
      <c r="A196" s="2">
        <v>24</v>
      </c>
      <c r="B196" s="20" t="s">
        <v>497</v>
      </c>
      <c r="C196" s="19">
        <v>2019</v>
      </c>
      <c r="D196" s="155">
        <v>3293.31</v>
      </c>
    </row>
    <row r="197" spans="1:4" ht="12.75">
      <c r="A197" s="2">
        <v>25</v>
      </c>
      <c r="B197" s="20" t="s">
        <v>497</v>
      </c>
      <c r="C197" s="19">
        <v>2019</v>
      </c>
      <c r="D197" s="155">
        <v>3293.31</v>
      </c>
    </row>
    <row r="198" spans="1:4" ht="12.75">
      <c r="A198" s="2">
        <v>26</v>
      </c>
      <c r="B198" s="20" t="s">
        <v>497</v>
      </c>
      <c r="C198" s="19">
        <v>2019</v>
      </c>
      <c r="D198" s="155">
        <v>3293.31</v>
      </c>
    </row>
    <row r="199" spans="1:4" ht="12.75">
      <c r="A199" s="2">
        <v>27</v>
      </c>
      <c r="B199" s="20" t="s">
        <v>497</v>
      </c>
      <c r="C199" s="19">
        <v>2019</v>
      </c>
      <c r="D199" s="155">
        <v>3293.31</v>
      </c>
    </row>
    <row r="200" spans="1:4" ht="12.75">
      <c r="A200" s="2">
        <v>28</v>
      </c>
      <c r="B200" s="20" t="s">
        <v>497</v>
      </c>
      <c r="C200" s="19">
        <v>2019</v>
      </c>
      <c r="D200" s="155">
        <v>3293.31</v>
      </c>
    </row>
    <row r="201" spans="1:4" ht="12.75">
      <c r="A201" s="2">
        <v>29</v>
      </c>
      <c r="B201" s="20" t="s">
        <v>497</v>
      </c>
      <c r="C201" s="19">
        <v>2019</v>
      </c>
      <c r="D201" s="155">
        <v>3293.31</v>
      </c>
    </row>
    <row r="202" spans="1:4" ht="12.75">
      <c r="A202" s="2">
        <v>30</v>
      </c>
      <c r="B202" s="20" t="s">
        <v>497</v>
      </c>
      <c r="C202" s="19">
        <v>2019</v>
      </c>
      <c r="D202" s="155">
        <v>3293.31</v>
      </c>
    </row>
    <row r="203" spans="1:4" ht="12.75">
      <c r="A203" s="2">
        <v>31</v>
      </c>
      <c r="B203" s="20" t="s">
        <v>497</v>
      </c>
      <c r="C203" s="19">
        <v>2019</v>
      </c>
      <c r="D203" s="155">
        <v>3293.31</v>
      </c>
    </row>
    <row r="204" spans="1:4" ht="12.75">
      <c r="A204" s="2">
        <v>32</v>
      </c>
      <c r="B204" s="20" t="s">
        <v>497</v>
      </c>
      <c r="C204" s="19">
        <v>2019</v>
      </c>
      <c r="D204" s="155">
        <v>3293.31</v>
      </c>
    </row>
    <row r="205" spans="1:4" ht="12.75">
      <c r="A205" s="2">
        <v>33</v>
      </c>
      <c r="B205" s="20" t="s">
        <v>497</v>
      </c>
      <c r="C205" s="19">
        <v>2019</v>
      </c>
      <c r="D205" s="155">
        <v>3293.31</v>
      </c>
    </row>
    <row r="206" spans="1:4" ht="12.75">
      <c r="A206" s="2">
        <v>34</v>
      </c>
      <c r="B206" s="20" t="s">
        <v>497</v>
      </c>
      <c r="C206" s="19">
        <v>2019</v>
      </c>
      <c r="D206" s="155">
        <v>3293.31</v>
      </c>
    </row>
    <row r="207" spans="1:4" ht="12.75">
      <c r="A207" s="2">
        <v>35</v>
      </c>
      <c r="B207" s="20" t="s">
        <v>497</v>
      </c>
      <c r="C207" s="19">
        <v>2019</v>
      </c>
      <c r="D207" s="155">
        <v>3293.31</v>
      </c>
    </row>
    <row r="208" spans="1:4" ht="12.75">
      <c r="A208" s="2">
        <v>36</v>
      </c>
      <c r="B208" s="20" t="s">
        <v>497</v>
      </c>
      <c r="C208" s="19">
        <v>2019</v>
      </c>
      <c r="D208" s="155">
        <v>3293.31</v>
      </c>
    </row>
    <row r="209" spans="1:4" ht="12.75">
      <c r="A209" s="2">
        <v>37</v>
      </c>
      <c r="B209" s="20" t="s">
        <v>497</v>
      </c>
      <c r="C209" s="19">
        <v>2019</v>
      </c>
      <c r="D209" s="155">
        <v>3293.31</v>
      </c>
    </row>
    <row r="210" spans="1:4" ht="12.75">
      <c r="A210" s="2">
        <v>38</v>
      </c>
      <c r="B210" s="20" t="s">
        <v>497</v>
      </c>
      <c r="C210" s="19">
        <v>2019</v>
      </c>
      <c r="D210" s="155">
        <v>3293.31</v>
      </c>
    </row>
    <row r="211" spans="1:4" ht="12.75">
      <c r="A211" s="2">
        <v>39</v>
      </c>
      <c r="B211" s="20" t="s">
        <v>497</v>
      </c>
      <c r="C211" s="19">
        <v>2019</v>
      </c>
      <c r="D211" s="155">
        <v>3293.31</v>
      </c>
    </row>
    <row r="212" spans="1:4" ht="12.75">
      <c r="A212" s="2">
        <v>40</v>
      </c>
      <c r="B212" s="20" t="s">
        <v>497</v>
      </c>
      <c r="C212" s="19">
        <v>2019</v>
      </c>
      <c r="D212" s="155">
        <v>3293.31</v>
      </c>
    </row>
    <row r="213" spans="1:4" ht="12.75">
      <c r="A213" s="2">
        <v>41</v>
      </c>
      <c r="B213" s="20" t="s">
        <v>497</v>
      </c>
      <c r="C213" s="19">
        <v>2019</v>
      </c>
      <c r="D213" s="155">
        <v>3293.31</v>
      </c>
    </row>
    <row r="214" spans="1:4" ht="12.75">
      <c r="A214" s="2">
        <v>42</v>
      </c>
      <c r="B214" s="20" t="s">
        <v>497</v>
      </c>
      <c r="C214" s="19">
        <v>2019</v>
      </c>
      <c r="D214" s="155">
        <v>3293.31</v>
      </c>
    </row>
    <row r="215" spans="1:4" ht="12.75">
      <c r="A215" s="2">
        <v>43</v>
      </c>
      <c r="B215" s="20" t="s">
        <v>497</v>
      </c>
      <c r="C215" s="19">
        <v>2019</v>
      </c>
      <c r="D215" s="155">
        <v>3293.31</v>
      </c>
    </row>
    <row r="216" spans="1:4" ht="12.75">
      <c r="A216" s="2">
        <v>44</v>
      </c>
      <c r="B216" s="20" t="s">
        <v>497</v>
      </c>
      <c r="C216" s="19">
        <v>2019</v>
      </c>
      <c r="D216" s="155">
        <v>3293.31</v>
      </c>
    </row>
    <row r="217" spans="1:4" ht="12.75">
      <c r="A217" s="2">
        <v>45</v>
      </c>
      <c r="B217" s="20" t="s">
        <v>497</v>
      </c>
      <c r="C217" s="19">
        <v>2019</v>
      </c>
      <c r="D217" s="155">
        <v>3293.31</v>
      </c>
    </row>
    <row r="218" spans="1:4" ht="12.75">
      <c r="A218" s="2">
        <v>46</v>
      </c>
      <c r="B218" s="20" t="s">
        <v>497</v>
      </c>
      <c r="C218" s="19">
        <v>2019</v>
      </c>
      <c r="D218" s="155">
        <v>3293.31</v>
      </c>
    </row>
    <row r="219" spans="1:4" ht="12.75">
      <c r="A219" s="2">
        <v>47</v>
      </c>
      <c r="B219" s="20" t="s">
        <v>497</v>
      </c>
      <c r="C219" s="19">
        <v>2019</v>
      </c>
      <c r="D219" s="155">
        <v>3293.31</v>
      </c>
    </row>
    <row r="220" spans="1:4" ht="12.75">
      <c r="A220" s="2">
        <v>48</v>
      </c>
      <c r="B220" s="20" t="s">
        <v>497</v>
      </c>
      <c r="C220" s="19">
        <v>2019</v>
      </c>
      <c r="D220" s="155">
        <v>3293.31</v>
      </c>
    </row>
    <row r="221" spans="1:4" ht="12.75">
      <c r="A221" s="2">
        <v>49</v>
      </c>
      <c r="B221" s="20" t="s">
        <v>497</v>
      </c>
      <c r="C221" s="19">
        <v>2019</v>
      </c>
      <c r="D221" s="155">
        <v>3293.31</v>
      </c>
    </row>
    <row r="222" spans="1:4" ht="12.75">
      <c r="A222" s="2">
        <v>50</v>
      </c>
      <c r="B222" s="20" t="s">
        <v>497</v>
      </c>
      <c r="C222" s="19">
        <v>2019</v>
      </c>
      <c r="D222" s="155">
        <v>3293.31</v>
      </c>
    </row>
    <row r="223" spans="1:4" ht="12.75">
      <c r="A223" s="2">
        <v>51</v>
      </c>
      <c r="B223" s="20" t="s">
        <v>497</v>
      </c>
      <c r="C223" s="19">
        <v>2019</v>
      </c>
      <c r="D223" s="155">
        <v>3293.31</v>
      </c>
    </row>
    <row r="224" spans="1:4" ht="12.75">
      <c r="A224" s="2">
        <v>52</v>
      </c>
      <c r="B224" s="20" t="s">
        <v>497</v>
      </c>
      <c r="C224" s="19">
        <v>2019</v>
      </c>
      <c r="D224" s="155">
        <v>3293.31</v>
      </c>
    </row>
    <row r="225" spans="1:4" ht="12.75">
      <c r="A225" s="2">
        <v>53</v>
      </c>
      <c r="B225" s="20" t="s">
        <v>498</v>
      </c>
      <c r="C225" s="19">
        <v>2019</v>
      </c>
      <c r="D225" s="155">
        <v>403.21</v>
      </c>
    </row>
    <row r="226" spans="1:4" ht="12.75">
      <c r="A226" s="2">
        <v>54</v>
      </c>
      <c r="B226" s="20" t="s">
        <v>498</v>
      </c>
      <c r="C226" s="19">
        <v>2019</v>
      </c>
      <c r="D226" s="155">
        <v>403.21</v>
      </c>
    </row>
    <row r="227" spans="1:4" ht="12.75">
      <c r="A227" s="2">
        <v>55</v>
      </c>
      <c r="B227" s="20" t="s">
        <v>498</v>
      </c>
      <c r="C227" s="19">
        <v>2019</v>
      </c>
      <c r="D227" s="155">
        <v>403.21</v>
      </c>
    </row>
    <row r="228" spans="1:4" ht="12.75">
      <c r="A228" s="2">
        <v>56</v>
      </c>
      <c r="B228" s="20" t="s">
        <v>498</v>
      </c>
      <c r="C228" s="19">
        <v>2019</v>
      </c>
      <c r="D228" s="155">
        <v>403.21</v>
      </c>
    </row>
    <row r="229" spans="1:4" ht="12.75">
      <c r="A229" s="2">
        <v>57</v>
      </c>
      <c r="B229" s="20" t="s">
        <v>498</v>
      </c>
      <c r="C229" s="19">
        <v>2019</v>
      </c>
      <c r="D229" s="155">
        <v>403.21</v>
      </c>
    </row>
    <row r="230" spans="1:4" ht="12.75">
      <c r="A230" s="2">
        <v>58</v>
      </c>
      <c r="B230" s="20" t="s">
        <v>498</v>
      </c>
      <c r="C230" s="19">
        <v>2019</v>
      </c>
      <c r="D230" s="155">
        <v>403.21</v>
      </c>
    </row>
    <row r="231" spans="1:4" ht="12.75">
      <c r="A231" s="2">
        <v>59</v>
      </c>
      <c r="B231" s="20" t="s">
        <v>498</v>
      </c>
      <c r="C231" s="19">
        <v>2019</v>
      </c>
      <c r="D231" s="155">
        <v>403.21</v>
      </c>
    </row>
    <row r="232" spans="1:4" ht="12.75">
      <c r="A232" s="2">
        <v>60</v>
      </c>
      <c r="B232" s="20" t="s">
        <v>498</v>
      </c>
      <c r="C232" s="19">
        <v>2019</v>
      </c>
      <c r="D232" s="155">
        <v>403.21</v>
      </c>
    </row>
    <row r="233" spans="1:4" ht="12.75">
      <c r="A233" s="2">
        <v>61</v>
      </c>
      <c r="B233" s="20" t="s">
        <v>498</v>
      </c>
      <c r="C233" s="19">
        <v>2019</v>
      </c>
      <c r="D233" s="155">
        <v>403.21</v>
      </c>
    </row>
    <row r="234" spans="1:4" ht="12.75">
      <c r="A234" s="2">
        <v>62</v>
      </c>
      <c r="B234" s="20" t="s">
        <v>498</v>
      </c>
      <c r="C234" s="19">
        <v>2019</v>
      </c>
      <c r="D234" s="155">
        <v>403.21</v>
      </c>
    </row>
    <row r="235" spans="1:4" ht="12.75">
      <c r="A235" s="2">
        <v>63</v>
      </c>
      <c r="B235" s="20" t="s">
        <v>498</v>
      </c>
      <c r="C235" s="19">
        <v>2019</v>
      </c>
      <c r="D235" s="155">
        <v>403.21</v>
      </c>
    </row>
    <row r="236" spans="1:4" ht="12.75">
      <c r="A236" s="2">
        <v>64</v>
      </c>
      <c r="B236" s="20" t="s">
        <v>498</v>
      </c>
      <c r="C236" s="19">
        <v>2019</v>
      </c>
      <c r="D236" s="155">
        <v>403.21</v>
      </c>
    </row>
    <row r="237" spans="1:4" ht="12.75">
      <c r="A237" s="2">
        <v>65</v>
      </c>
      <c r="B237" s="20" t="s">
        <v>498</v>
      </c>
      <c r="C237" s="19">
        <v>2019</v>
      </c>
      <c r="D237" s="155">
        <v>403.21</v>
      </c>
    </row>
    <row r="238" spans="1:4" ht="12.75">
      <c r="A238" s="2">
        <v>66</v>
      </c>
      <c r="B238" s="20" t="s">
        <v>498</v>
      </c>
      <c r="C238" s="19">
        <v>2019</v>
      </c>
      <c r="D238" s="155">
        <v>403.21</v>
      </c>
    </row>
    <row r="239" spans="1:4" ht="12.75">
      <c r="A239" s="2">
        <v>67</v>
      </c>
      <c r="B239" s="20" t="s">
        <v>498</v>
      </c>
      <c r="C239" s="19">
        <v>2019</v>
      </c>
      <c r="D239" s="155">
        <v>403.21</v>
      </c>
    </row>
    <row r="240" spans="1:4" ht="12.75">
      <c r="A240" s="2">
        <v>68</v>
      </c>
      <c r="B240" s="20" t="s">
        <v>498</v>
      </c>
      <c r="C240" s="19">
        <v>2019</v>
      </c>
      <c r="D240" s="155">
        <v>403.21</v>
      </c>
    </row>
    <row r="241" spans="1:4" ht="12.75">
      <c r="A241" s="2">
        <v>69</v>
      </c>
      <c r="B241" s="20" t="s">
        <v>498</v>
      </c>
      <c r="C241" s="19">
        <v>2019</v>
      </c>
      <c r="D241" s="155">
        <v>403.21</v>
      </c>
    </row>
    <row r="242" spans="1:4" ht="12.75">
      <c r="A242" s="2">
        <v>70</v>
      </c>
      <c r="B242" s="20" t="s">
        <v>498</v>
      </c>
      <c r="C242" s="19">
        <v>2019</v>
      </c>
      <c r="D242" s="155">
        <v>403.21</v>
      </c>
    </row>
    <row r="243" spans="1:4" ht="12.75">
      <c r="A243" s="2">
        <v>71</v>
      </c>
      <c r="B243" s="20" t="s">
        <v>498</v>
      </c>
      <c r="C243" s="19">
        <v>2019</v>
      </c>
      <c r="D243" s="155">
        <v>403.21</v>
      </c>
    </row>
    <row r="244" spans="1:4" ht="12.75">
      <c r="A244" s="2">
        <v>72</v>
      </c>
      <c r="B244" s="20" t="s">
        <v>498</v>
      </c>
      <c r="C244" s="19">
        <v>2019</v>
      </c>
      <c r="D244" s="155">
        <v>403.21</v>
      </c>
    </row>
    <row r="245" spans="1:4" ht="12.75">
      <c r="A245" s="2">
        <v>73</v>
      </c>
      <c r="B245" s="20" t="s">
        <v>498</v>
      </c>
      <c r="C245" s="19">
        <v>2019</v>
      </c>
      <c r="D245" s="155">
        <v>403.21</v>
      </c>
    </row>
    <row r="246" spans="1:4" ht="12.75">
      <c r="A246" s="2">
        <v>74</v>
      </c>
      <c r="B246" s="20" t="s">
        <v>498</v>
      </c>
      <c r="C246" s="19">
        <v>2019</v>
      </c>
      <c r="D246" s="155">
        <v>403.21</v>
      </c>
    </row>
    <row r="247" spans="1:4" ht="12.75">
      <c r="A247" s="2">
        <v>75</v>
      </c>
      <c r="B247" s="20" t="s">
        <v>498</v>
      </c>
      <c r="C247" s="19">
        <v>2019</v>
      </c>
      <c r="D247" s="155">
        <v>403.21</v>
      </c>
    </row>
    <row r="248" spans="1:4" ht="12.75">
      <c r="A248" s="2">
        <v>76</v>
      </c>
      <c r="B248" s="20" t="s">
        <v>498</v>
      </c>
      <c r="C248" s="19">
        <v>2019</v>
      </c>
      <c r="D248" s="155">
        <v>403.21</v>
      </c>
    </row>
    <row r="249" spans="1:4" ht="12.75">
      <c r="A249" s="2">
        <v>77</v>
      </c>
      <c r="B249" s="20" t="s">
        <v>498</v>
      </c>
      <c r="C249" s="19">
        <v>2019</v>
      </c>
      <c r="D249" s="155">
        <v>403.21</v>
      </c>
    </row>
    <row r="250" spans="1:4" ht="12.75">
      <c r="A250" s="2">
        <v>78</v>
      </c>
      <c r="B250" s="20" t="s">
        <v>498</v>
      </c>
      <c r="C250" s="19">
        <v>2019</v>
      </c>
      <c r="D250" s="155">
        <v>403.21</v>
      </c>
    </row>
    <row r="251" spans="1:4" ht="12.75">
      <c r="A251" s="2">
        <v>79</v>
      </c>
      <c r="B251" s="20" t="s">
        <v>498</v>
      </c>
      <c r="C251" s="19">
        <v>2019</v>
      </c>
      <c r="D251" s="155">
        <v>403.21</v>
      </c>
    </row>
    <row r="252" spans="1:4" ht="12.75">
      <c r="A252" s="2">
        <v>80</v>
      </c>
      <c r="B252" s="20" t="s">
        <v>498</v>
      </c>
      <c r="C252" s="19">
        <v>2019</v>
      </c>
      <c r="D252" s="155">
        <v>403.21</v>
      </c>
    </row>
    <row r="253" spans="1:4" ht="12.75">
      <c r="A253" s="2">
        <v>81</v>
      </c>
      <c r="B253" s="20" t="s">
        <v>498</v>
      </c>
      <c r="C253" s="19">
        <v>2019</v>
      </c>
      <c r="D253" s="155">
        <v>403.21</v>
      </c>
    </row>
    <row r="254" spans="1:4" ht="12.75">
      <c r="A254" s="2">
        <v>82</v>
      </c>
      <c r="B254" s="20" t="s">
        <v>498</v>
      </c>
      <c r="C254" s="19">
        <v>2019</v>
      </c>
      <c r="D254" s="155">
        <v>403.21</v>
      </c>
    </row>
    <row r="255" spans="1:4" ht="12.75">
      <c r="A255" s="2">
        <v>83</v>
      </c>
      <c r="B255" s="20" t="s">
        <v>498</v>
      </c>
      <c r="C255" s="19">
        <v>2019</v>
      </c>
      <c r="D255" s="155">
        <v>403.21</v>
      </c>
    </row>
    <row r="256" spans="1:4" ht="12.75">
      <c r="A256" s="2">
        <v>84</v>
      </c>
      <c r="B256" s="20" t="s">
        <v>498</v>
      </c>
      <c r="C256" s="19">
        <v>2019</v>
      </c>
      <c r="D256" s="155">
        <v>403.21</v>
      </c>
    </row>
    <row r="257" spans="1:4" ht="12.75">
      <c r="A257" s="2">
        <v>85</v>
      </c>
      <c r="B257" s="20" t="s">
        <v>498</v>
      </c>
      <c r="C257" s="19">
        <v>2019</v>
      </c>
      <c r="D257" s="155">
        <v>403.21</v>
      </c>
    </row>
    <row r="258" spans="1:4" ht="12.75">
      <c r="A258" s="2">
        <v>86</v>
      </c>
      <c r="B258" s="20" t="s">
        <v>498</v>
      </c>
      <c r="C258" s="19">
        <v>2019</v>
      </c>
      <c r="D258" s="155">
        <v>403.21</v>
      </c>
    </row>
    <row r="259" spans="1:4" ht="12.75">
      <c r="A259" s="2">
        <v>87</v>
      </c>
      <c r="B259" s="20" t="s">
        <v>499</v>
      </c>
      <c r="C259" s="19">
        <v>2019</v>
      </c>
      <c r="D259" s="155">
        <v>1947.75</v>
      </c>
    </row>
    <row r="260" spans="1:4" ht="12.75">
      <c r="A260" s="2">
        <v>88</v>
      </c>
      <c r="B260" s="20" t="s">
        <v>499</v>
      </c>
      <c r="C260" s="19">
        <v>2019</v>
      </c>
      <c r="D260" s="155">
        <v>1947.75</v>
      </c>
    </row>
    <row r="261" spans="1:4" ht="12.75">
      <c r="A261" s="2">
        <v>89</v>
      </c>
      <c r="B261" s="20" t="s">
        <v>499</v>
      </c>
      <c r="C261" s="19">
        <v>2019</v>
      </c>
      <c r="D261" s="155">
        <v>1947.75</v>
      </c>
    </row>
    <row r="262" spans="1:4" ht="12.75">
      <c r="A262" s="2">
        <v>90</v>
      </c>
      <c r="B262" s="20" t="s">
        <v>499</v>
      </c>
      <c r="C262" s="19">
        <v>2019</v>
      </c>
      <c r="D262" s="155">
        <v>1947.75</v>
      </c>
    </row>
    <row r="263" spans="1:4" ht="12.75">
      <c r="A263" s="2">
        <v>91</v>
      </c>
      <c r="B263" s="20" t="s">
        <v>499</v>
      </c>
      <c r="C263" s="19">
        <v>2019</v>
      </c>
      <c r="D263" s="155">
        <v>1947.75</v>
      </c>
    </row>
    <row r="264" spans="1:4" ht="12.75">
      <c r="A264" s="2">
        <v>92</v>
      </c>
      <c r="B264" s="20" t="s">
        <v>499</v>
      </c>
      <c r="C264" s="19">
        <v>2019</v>
      </c>
      <c r="D264" s="155">
        <v>1947.75</v>
      </c>
    </row>
    <row r="265" spans="1:4" ht="12.75">
      <c r="A265" s="2">
        <v>93</v>
      </c>
      <c r="B265" s="20" t="s">
        <v>499</v>
      </c>
      <c r="C265" s="19">
        <v>2019</v>
      </c>
      <c r="D265" s="155">
        <v>1947.75</v>
      </c>
    </row>
    <row r="266" spans="1:4" ht="12.75">
      <c r="A266" s="2">
        <v>94</v>
      </c>
      <c r="B266" s="20" t="s">
        <v>499</v>
      </c>
      <c r="C266" s="19">
        <v>2019</v>
      </c>
      <c r="D266" s="155">
        <v>1947.75</v>
      </c>
    </row>
    <row r="267" spans="1:4" ht="12.75">
      <c r="A267" s="2">
        <v>95</v>
      </c>
      <c r="B267" s="20" t="s">
        <v>499</v>
      </c>
      <c r="C267" s="19">
        <v>2019</v>
      </c>
      <c r="D267" s="155">
        <v>1947.75</v>
      </c>
    </row>
    <row r="268" spans="1:4" ht="12.75">
      <c r="A268" s="2">
        <v>96</v>
      </c>
      <c r="B268" s="20" t="s">
        <v>499</v>
      </c>
      <c r="C268" s="19">
        <v>2019</v>
      </c>
      <c r="D268" s="155">
        <v>1947.75</v>
      </c>
    </row>
    <row r="269" spans="1:4" ht="12.75">
      <c r="A269" s="2">
        <v>97</v>
      </c>
      <c r="B269" s="20" t="s">
        <v>499</v>
      </c>
      <c r="C269" s="19">
        <v>2019</v>
      </c>
      <c r="D269" s="155">
        <v>1947.75</v>
      </c>
    </row>
    <row r="270" spans="1:4" ht="12.75">
      <c r="A270" s="2">
        <v>98</v>
      </c>
      <c r="B270" s="20" t="s">
        <v>499</v>
      </c>
      <c r="C270" s="19">
        <v>2019</v>
      </c>
      <c r="D270" s="155">
        <v>1947.75</v>
      </c>
    </row>
    <row r="271" spans="1:4" ht="12.75">
      <c r="A271" s="2">
        <v>99</v>
      </c>
      <c r="B271" s="20" t="s">
        <v>499</v>
      </c>
      <c r="C271" s="19">
        <v>2019</v>
      </c>
      <c r="D271" s="155">
        <v>1947.75</v>
      </c>
    </row>
    <row r="272" spans="1:4" ht="12.75">
      <c r="A272" s="2">
        <v>100</v>
      </c>
      <c r="B272" s="20" t="s">
        <v>499</v>
      </c>
      <c r="C272" s="19">
        <v>2019</v>
      </c>
      <c r="D272" s="155">
        <v>1947.75</v>
      </c>
    </row>
    <row r="273" spans="1:4" ht="12.75">
      <c r="A273" s="2">
        <v>101</v>
      </c>
      <c r="B273" s="20" t="s">
        <v>499</v>
      </c>
      <c r="C273" s="19">
        <v>2019</v>
      </c>
      <c r="D273" s="155">
        <v>1947.75</v>
      </c>
    </row>
    <row r="274" spans="1:4" ht="12.75">
      <c r="A274" s="2">
        <v>102</v>
      </c>
      <c r="B274" s="20" t="s">
        <v>499</v>
      </c>
      <c r="C274" s="19">
        <v>2019</v>
      </c>
      <c r="D274" s="155">
        <v>1947.75</v>
      </c>
    </row>
    <row r="275" spans="1:4" ht="12.75">
      <c r="A275" s="2">
        <v>103</v>
      </c>
      <c r="B275" s="20" t="s">
        <v>499</v>
      </c>
      <c r="C275" s="19">
        <v>2019</v>
      </c>
      <c r="D275" s="155">
        <v>1947.75</v>
      </c>
    </row>
    <row r="276" spans="1:4" ht="12.75">
      <c r="A276" s="2">
        <v>104</v>
      </c>
      <c r="B276" s="20" t="s">
        <v>499</v>
      </c>
      <c r="C276" s="19">
        <v>2019</v>
      </c>
      <c r="D276" s="155">
        <v>1947.75</v>
      </c>
    </row>
    <row r="277" spans="1:4" ht="12.75">
      <c r="A277" s="2">
        <v>105</v>
      </c>
      <c r="B277" s="20" t="s">
        <v>499</v>
      </c>
      <c r="C277" s="19">
        <v>2019</v>
      </c>
      <c r="D277" s="155">
        <v>1947.75</v>
      </c>
    </row>
    <row r="278" spans="1:4" ht="12.75">
      <c r="A278" s="2">
        <v>106</v>
      </c>
      <c r="B278" s="20" t="s">
        <v>499</v>
      </c>
      <c r="C278" s="19">
        <v>2019</v>
      </c>
      <c r="D278" s="155">
        <v>1947.75</v>
      </c>
    </row>
    <row r="279" spans="1:4" ht="12.75">
      <c r="A279" s="2">
        <v>107</v>
      </c>
      <c r="B279" s="20" t="s">
        <v>500</v>
      </c>
      <c r="C279" s="19">
        <v>2019</v>
      </c>
      <c r="D279" s="155">
        <v>276.98</v>
      </c>
    </row>
    <row r="280" spans="1:4" ht="12.75">
      <c r="A280" s="2">
        <v>108</v>
      </c>
      <c r="B280" s="20" t="s">
        <v>500</v>
      </c>
      <c r="C280" s="19">
        <v>2019</v>
      </c>
      <c r="D280" s="155">
        <v>276.98</v>
      </c>
    </row>
    <row r="281" spans="1:4" ht="12.75">
      <c r="A281" s="2">
        <v>109</v>
      </c>
      <c r="B281" s="20" t="s">
        <v>500</v>
      </c>
      <c r="C281" s="19">
        <v>2019</v>
      </c>
      <c r="D281" s="155">
        <v>276.98</v>
      </c>
    </row>
    <row r="282" spans="1:4" ht="12.75">
      <c r="A282" s="2">
        <v>110</v>
      </c>
      <c r="B282" s="20" t="s">
        <v>500</v>
      </c>
      <c r="C282" s="19">
        <v>2019</v>
      </c>
      <c r="D282" s="155">
        <v>276.98</v>
      </c>
    </row>
    <row r="283" spans="1:4" ht="12.75">
      <c r="A283" s="2">
        <v>111</v>
      </c>
      <c r="B283" s="20" t="s">
        <v>500</v>
      </c>
      <c r="C283" s="19">
        <v>2019</v>
      </c>
      <c r="D283" s="155">
        <v>276.98</v>
      </c>
    </row>
    <row r="284" spans="1:4" ht="12.75">
      <c r="A284" s="2">
        <v>112</v>
      </c>
      <c r="B284" s="20" t="s">
        <v>500</v>
      </c>
      <c r="C284" s="19">
        <v>2019</v>
      </c>
      <c r="D284" s="155">
        <v>276.98</v>
      </c>
    </row>
    <row r="285" spans="1:4" ht="12.75">
      <c r="A285" s="2">
        <v>113</v>
      </c>
      <c r="B285" s="20" t="s">
        <v>500</v>
      </c>
      <c r="C285" s="19">
        <v>2019</v>
      </c>
      <c r="D285" s="155">
        <v>276.98</v>
      </c>
    </row>
    <row r="286" spans="1:4" ht="12.75">
      <c r="A286" s="2">
        <v>114</v>
      </c>
      <c r="B286" s="20" t="s">
        <v>500</v>
      </c>
      <c r="C286" s="19">
        <v>2019</v>
      </c>
      <c r="D286" s="155">
        <v>276.98</v>
      </c>
    </row>
    <row r="287" spans="1:4" ht="12.75">
      <c r="A287" s="2">
        <v>115</v>
      </c>
      <c r="B287" s="20" t="s">
        <v>500</v>
      </c>
      <c r="C287" s="19">
        <v>2019</v>
      </c>
      <c r="D287" s="155">
        <v>276.98</v>
      </c>
    </row>
    <row r="288" spans="1:4" ht="12.75">
      <c r="A288" s="2">
        <v>116</v>
      </c>
      <c r="B288" s="20" t="s">
        <v>500</v>
      </c>
      <c r="C288" s="19">
        <v>2019</v>
      </c>
      <c r="D288" s="155">
        <v>276.98</v>
      </c>
    </row>
    <row r="289" spans="1:4" ht="12.75">
      <c r="A289" s="2">
        <v>117</v>
      </c>
      <c r="B289" s="20" t="s">
        <v>500</v>
      </c>
      <c r="C289" s="19">
        <v>2019</v>
      </c>
      <c r="D289" s="155">
        <v>276.98</v>
      </c>
    </row>
    <row r="290" spans="1:4" ht="12.75">
      <c r="A290" s="2">
        <v>118</v>
      </c>
      <c r="B290" s="20" t="s">
        <v>500</v>
      </c>
      <c r="C290" s="19">
        <v>2019</v>
      </c>
      <c r="D290" s="155">
        <v>276.98</v>
      </c>
    </row>
    <row r="291" spans="1:4" ht="12.75">
      <c r="A291" s="2">
        <v>119</v>
      </c>
      <c r="B291" s="20" t="s">
        <v>500</v>
      </c>
      <c r="C291" s="19">
        <v>2019</v>
      </c>
      <c r="D291" s="155">
        <v>276.98</v>
      </c>
    </row>
    <row r="292" spans="1:4" ht="12.75">
      <c r="A292" s="2">
        <v>120</v>
      </c>
      <c r="B292" s="20" t="s">
        <v>500</v>
      </c>
      <c r="C292" s="19">
        <v>2019</v>
      </c>
      <c r="D292" s="155">
        <v>276.98</v>
      </c>
    </row>
    <row r="293" spans="1:4" ht="12.75">
      <c r="A293" s="2">
        <v>121</v>
      </c>
      <c r="B293" s="20" t="s">
        <v>500</v>
      </c>
      <c r="C293" s="19">
        <v>2019</v>
      </c>
      <c r="D293" s="155">
        <v>276.98</v>
      </c>
    </row>
    <row r="294" spans="1:4" ht="12.75">
      <c r="A294" s="2">
        <v>122</v>
      </c>
      <c r="B294" s="20" t="s">
        <v>500</v>
      </c>
      <c r="C294" s="19">
        <v>2019</v>
      </c>
      <c r="D294" s="155">
        <v>276.98</v>
      </c>
    </row>
    <row r="295" spans="1:4" ht="12.75">
      <c r="A295" s="2">
        <v>123</v>
      </c>
      <c r="B295" s="20" t="s">
        <v>500</v>
      </c>
      <c r="C295" s="19">
        <v>2019</v>
      </c>
      <c r="D295" s="155">
        <v>276.98</v>
      </c>
    </row>
    <row r="296" spans="1:4" ht="12.75">
      <c r="A296" s="2">
        <v>124</v>
      </c>
      <c r="B296" s="20" t="s">
        <v>500</v>
      </c>
      <c r="C296" s="19">
        <v>2019</v>
      </c>
      <c r="D296" s="155">
        <v>276.98</v>
      </c>
    </row>
    <row r="297" spans="1:4" ht="12.75">
      <c r="A297" s="2">
        <v>125</v>
      </c>
      <c r="B297" s="20" t="s">
        <v>500</v>
      </c>
      <c r="C297" s="19">
        <v>2019</v>
      </c>
      <c r="D297" s="155">
        <v>276.98</v>
      </c>
    </row>
    <row r="298" spans="1:4" ht="12.75">
      <c r="A298" s="2">
        <v>126</v>
      </c>
      <c r="B298" s="20" t="s">
        <v>500</v>
      </c>
      <c r="C298" s="19">
        <v>2019</v>
      </c>
      <c r="D298" s="155">
        <v>276.98</v>
      </c>
    </row>
    <row r="299" spans="1:4" ht="25.5">
      <c r="A299" s="2">
        <v>127</v>
      </c>
      <c r="B299" s="20" t="s">
        <v>501</v>
      </c>
      <c r="C299" s="19">
        <v>2019</v>
      </c>
      <c r="D299" s="155">
        <v>9605.5</v>
      </c>
    </row>
    <row r="300" spans="1:4" ht="25.5">
      <c r="A300" s="2">
        <v>128</v>
      </c>
      <c r="B300" s="20" t="s">
        <v>501</v>
      </c>
      <c r="C300" s="19">
        <v>2019</v>
      </c>
      <c r="D300" s="155">
        <v>9605.5</v>
      </c>
    </row>
    <row r="301" spans="1:4" ht="25.5">
      <c r="A301" s="2">
        <v>129</v>
      </c>
      <c r="B301" s="20" t="s">
        <v>501</v>
      </c>
      <c r="C301" s="19">
        <v>2019</v>
      </c>
      <c r="D301" s="155">
        <v>9605.5</v>
      </c>
    </row>
    <row r="302" spans="1:4" ht="12.75">
      <c r="A302" s="2">
        <v>130</v>
      </c>
      <c r="B302" s="20" t="s">
        <v>502</v>
      </c>
      <c r="C302" s="19">
        <v>2019</v>
      </c>
      <c r="D302" s="155">
        <v>6765</v>
      </c>
    </row>
    <row r="303" spans="1:4" ht="12.75">
      <c r="A303" s="2">
        <v>131</v>
      </c>
      <c r="B303" s="20" t="s">
        <v>503</v>
      </c>
      <c r="C303" s="19">
        <v>2019</v>
      </c>
      <c r="D303" s="155">
        <v>8487</v>
      </c>
    </row>
    <row r="304" spans="1:4" ht="12.75">
      <c r="A304" s="2">
        <v>132</v>
      </c>
      <c r="B304" s="20" t="s">
        <v>503</v>
      </c>
      <c r="C304" s="19">
        <v>2019</v>
      </c>
      <c r="D304" s="155">
        <v>8487</v>
      </c>
    </row>
    <row r="305" spans="1:4" ht="12.75">
      <c r="A305" s="2">
        <v>133</v>
      </c>
      <c r="B305" s="20" t="s">
        <v>503</v>
      </c>
      <c r="C305" s="19">
        <v>2019</v>
      </c>
      <c r="D305" s="155">
        <v>8487</v>
      </c>
    </row>
    <row r="306" spans="1:4" ht="12.75">
      <c r="A306" s="2">
        <v>134</v>
      </c>
      <c r="B306" s="20" t="s">
        <v>503</v>
      </c>
      <c r="C306" s="19">
        <v>2019</v>
      </c>
      <c r="D306" s="155">
        <v>8487</v>
      </c>
    </row>
    <row r="307" spans="1:4" ht="12.75">
      <c r="A307" s="2">
        <v>135</v>
      </c>
      <c r="B307" s="346" t="s">
        <v>1424</v>
      </c>
      <c r="C307" s="256">
        <v>2020</v>
      </c>
      <c r="D307" s="264">
        <v>9700</v>
      </c>
    </row>
    <row r="308" spans="1:4" ht="12.75">
      <c r="A308" s="2">
        <v>136</v>
      </c>
      <c r="B308" s="346" t="s">
        <v>1425</v>
      </c>
      <c r="C308" s="256">
        <v>2019</v>
      </c>
      <c r="D308" s="264">
        <v>2015</v>
      </c>
    </row>
    <row r="309" spans="1:4" s="4" customFormat="1" ht="12.75">
      <c r="A309" s="2"/>
      <c r="B309" s="17" t="s">
        <v>0</v>
      </c>
      <c r="C309" s="2"/>
      <c r="D309" s="52">
        <f>SUM(D173:D308)</f>
        <v>271291.71999999986</v>
      </c>
    </row>
    <row r="310" spans="1:4" s="4" customFormat="1" ht="12.75">
      <c r="A310" s="366" t="s">
        <v>6</v>
      </c>
      <c r="B310" s="366"/>
      <c r="C310" s="366"/>
      <c r="D310" s="366"/>
    </row>
    <row r="311" spans="1:4" s="4" customFormat="1" ht="12.75">
      <c r="A311" s="2">
        <v>1</v>
      </c>
      <c r="B311" s="1" t="s">
        <v>504</v>
      </c>
      <c r="C311" s="2">
        <v>2015</v>
      </c>
      <c r="D311" s="34">
        <v>1509</v>
      </c>
    </row>
    <row r="312" spans="1:4" s="4" customFormat="1" ht="12.75">
      <c r="A312" s="2">
        <v>2</v>
      </c>
      <c r="B312" s="1" t="s">
        <v>505</v>
      </c>
      <c r="C312" s="2">
        <v>2015</v>
      </c>
      <c r="D312" s="34">
        <v>250.65</v>
      </c>
    </row>
    <row r="313" spans="1:4" s="4" customFormat="1" ht="12.75">
      <c r="A313" s="2">
        <v>3</v>
      </c>
      <c r="B313" s="1" t="s">
        <v>505</v>
      </c>
      <c r="C313" s="2">
        <v>2015</v>
      </c>
      <c r="D313" s="34">
        <v>250.65</v>
      </c>
    </row>
    <row r="314" spans="1:4" s="4" customFormat="1" ht="12.75">
      <c r="A314" s="2">
        <v>4</v>
      </c>
      <c r="B314" s="1" t="s">
        <v>506</v>
      </c>
      <c r="C314" s="2">
        <v>2015</v>
      </c>
      <c r="D314" s="34">
        <v>351.64</v>
      </c>
    </row>
    <row r="315" spans="1:4" s="4" customFormat="1" ht="12.75">
      <c r="A315" s="2">
        <v>5</v>
      </c>
      <c r="B315" s="1" t="s">
        <v>506</v>
      </c>
      <c r="C315" s="2">
        <v>2015</v>
      </c>
      <c r="D315" s="34">
        <v>351.64</v>
      </c>
    </row>
    <row r="316" spans="1:4" s="4" customFormat="1" ht="12.75">
      <c r="A316" s="2">
        <v>6</v>
      </c>
      <c r="B316" s="1" t="s">
        <v>506</v>
      </c>
      <c r="C316" s="2">
        <v>2015</v>
      </c>
      <c r="D316" s="34">
        <v>351.64</v>
      </c>
    </row>
    <row r="317" spans="1:4" s="11" customFormat="1" ht="12.75">
      <c r="A317" s="2">
        <v>7</v>
      </c>
      <c r="B317" s="1" t="s">
        <v>506</v>
      </c>
      <c r="C317" s="2">
        <v>2015</v>
      </c>
      <c r="D317" s="34">
        <v>351.59</v>
      </c>
    </row>
    <row r="318" spans="1:4" s="11" customFormat="1" ht="12.75" customHeight="1">
      <c r="A318" s="2">
        <v>8</v>
      </c>
      <c r="B318" s="1" t="s">
        <v>507</v>
      </c>
      <c r="C318" s="2">
        <v>2015</v>
      </c>
      <c r="D318" s="34">
        <v>2439</v>
      </c>
    </row>
    <row r="319" spans="1:4" s="11" customFormat="1" ht="12.75">
      <c r="A319" s="2">
        <v>9</v>
      </c>
      <c r="B319" s="1" t="s">
        <v>508</v>
      </c>
      <c r="C319" s="2">
        <v>2018</v>
      </c>
      <c r="D319" s="44">
        <v>3359</v>
      </c>
    </row>
    <row r="320" spans="1:4" s="11" customFormat="1" ht="12.75">
      <c r="A320" s="2">
        <v>10</v>
      </c>
      <c r="B320" s="1" t="s">
        <v>508</v>
      </c>
      <c r="C320" s="2">
        <v>2018</v>
      </c>
      <c r="D320" s="44">
        <v>3130</v>
      </c>
    </row>
    <row r="321" spans="1:4" s="11" customFormat="1" ht="12.75">
      <c r="A321" s="2">
        <v>11</v>
      </c>
      <c r="B321" s="1" t="s">
        <v>509</v>
      </c>
      <c r="C321" s="2">
        <v>2018</v>
      </c>
      <c r="D321" s="44">
        <v>3059.88</v>
      </c>
    </row>
    <row r="322" spans="1:4" s="11" customFormat="1" ht="12.75">
      <c r="A322" s="2">
        <v>12</v>
      </c>
      <c r="B322" s="1" t="s">
        <v>510</v>
      </c>
      <c r="C322" s="2">
        <v>2019</v>
      </c>
      <c r="D322" s="44">
        <v>3599</v>
      </c>
    </row>
    <row r="323" spans="1:4" s="11" customFormat="1" ht="12.75">
      <c r="A323" s="2">
        <v>13</v>
      </c>
      <c r="B323" s="1" t="s">
        <v>511</v>
      </c>
      <c r="C323" s="2">
        <v>2019</v>
      </c>
      <c r="D323" s="44">
        <v>3555</v>
      </c>
    </row>
    <row r="324" spans="1:4" s="11" customFormat="1" ht="12.75">
      <c r="A324" s="2">
        <v>14</v>
      </c>
      <c r="B324" s="1" t="s">
        <v>1426</v>
      </c>
      <c r="C324" s="2">
        <v>2019</v>
      </c>
      <c r="D324" s="44">
        <v>2099</v>
      </c>
    </row>
    <row r="325" spans="1:4" s="11" customFormat="1" ht="12.75">
      <c r="A325" s="2">
        <v>15</v>
      </c>
      <c r="B325" s="1" t="s">
        <v>1427</v>
      </c>
      <c r="C325" s="2">
        <v>2019</v>
      </c>
      <c r="D325" s="44">
        <v>2099</v>
      </c>
    </row>
    <row r="326" spans="1:4" s="11" customFormat="1" ht="12.75">
      <c r="A326" s="2">
        <v>16</v>
      </c>
      <c r="B326" s="1" t="s">
        <v>1428</v>
      </c>
      <c r="C326" s="2">
        <v>2019</v>
      </c>
      <c r="D326" s="44">
        <v>2099</v>
      </c>
    </row>
    <row r="327" spans="1:4" s="11" customFormat="1" ht="12.75">
      <c r="A327" s="2">
        <v>17</v>
      </c>
      <c r="B327" s="1" t="s">
        <v>1429</v>
      </c>
      <c r="C327" s="2">
        <v>2019</v>
      </c>
      <c r="D327" s="44">
        <v>2099</v>
      </c>
    </row>
    <row r="328" spans="1:4" s="11" customFormat="1" ht="12.75">
      <c r="A328" s="2">
        <v>18</v>
      </c>
      <c r="B328" s="1" t="s">
        <v>1430</v>
      </c>
      <c r="C328" s="2">
        <v>2019</v>
      </c>
      <c r="D328" s="44">
        <v>739.98</v>
      </c>
    </row>
    <row r="329" spans="1:4" s="11" customFormat="1" ht="12.75">
      <c r="A329" s="2">
        <v>19</v>
      </c>
      <c r="B329" s="1" t="s">
        <v>1431</v>
      </c>
      <c r="C329" s="2">
        <v>2019</v>
      </c>
      <c r="D329" s="44">
        <v>739.98</v>
      </c>
    </row>
    <row r="330" spans="1:4" s="11" customFormat="1" ht="12.75">
      <c r="A330" s="2">
        <v>20</v>
      </c>
      <c r="B330" s="1" t="s">
        <v>1432</v>
      </c>
      <c r="C330" s="2">
        <v>2019</v>
      </c>
      <c r="D330" s="44">
        <v>739.98</v>
      </c>
    </row>
    <row r="331" spans="1:4" s="11" customFormat="1" ht="12.75">
      <c r="A331" s="2">
        <v>21</v>
      </c>
      <c r="B331" s="1" t="s">
        <v>1433</v>
      </c>
      <c r="C331" s="2">
        <v>2019</v>
      </c>
      <c r="D331" s="44">
        <v>739.98</v>
      </c>
    </row>
    <row r="332" spans="1:4" s="11" customFormat="1" ht="12.75">
      <c r="A332" s="2">
        <v>22</v>
      </c>
      <c r="B332" s="1" t="s">
        <v>1434</v>
      </c>
      <c r="C332" s="2">
        <v>2019</v>
      </c>
      <c r="D332" s="44">
        <v>739.98</v>
      </c>
    </row>
    <row r="333" spans="1:4" s="11" customFormat="1" ht="12.75">
      <c r="A333" s="2">
        <v>23</v>
      </c>
      <c r="B333" s="1" t="s">
        <v>1435</v>
      </c>
      <c r="C333" s="2">
        <v>2019</v>
      </c>
      <c r="D333" s="44">
        <v>739.98</v>
      </c>
    </row>
    <row r="334" spans="1:4" s="11" customFormat="1" ht="12.75">
      <c r="A334" s="2">
        <v>24</v>
      </c>
      <c r="B334" s="1" t="s">
        <v>1436</v>
      </c>
      <c r="C334" s="2">
        <v>2019</v>
      </c>
      <c r="D334" s="44">
        <v>739.98</v>
      </c>
    </row>
    <row r="335" spans="1:4" s="11" customFormat="1" ht="12.75">
      <c r="A335" s="2">
        <v>25</v>
      </c>
      <c r="B335" s="1" t="s">
        <v>1437</v>
      </c>
      <c r="C335" s="2">
        <v>2019</v>
      </c>
      <c r="D335" s="44">
        <v>739.98</v>
      </c>
    </row>
    <row r="336" spans="1:4" s="11" customFormat="1" ht="12.75">
      <c r="A336" s="2">
        <v>26</v>
      </c>
      <c r="B336" s="1" t="s">
        <v>1438</v>
      </c>
      <c r="C336" s="2">
        <v>2019</v>
      </c>
      <c r="D336" s="44">
        <v>739.98</v>
      </c>
    </row>
    <row r="337" spans="1:4" s="11" customFormat="1" ht="12.75">
      <c r="A337" s="2">
        <v>27</v>
      </c>
      <c r="B337" s="1" t="s">
        <v>1439</v>
      </c>
      <c r="C337" s="2">
        <v>2019</v>
      </c>
      <c r="D337" s="44">
        <v>739.98</v>
      </c>
    </row>
    <row r="338" spans="1:4" s="11" customFormat="1" ht="12.75">
      <c r="A338" s="2">
        <v>28</v>
      </c>
      <c r="B338" s="1" t="s">
        <v>1440</v>
      </c>
      <c r="C338" s="2">
        <v>2019</v>
      </c>
      <c r="D338" s="44">
        <v>739.98</v>
      </c>
    </row>
    <row r="339" spans="1:4" s="11" customFormat="1" ht="12.75">
      <c r="A339" s="2">
        <v>29</v>
      </c>
      <c r="B339" s="1" t="s">
        <v>1441</v>
      </c>
      <c r="C339" s="2">
        <v>2019</v>
      </c>
      <c r="D339" s="44">
        <v>739.98</v>
      </c>
    </row>
    <row r="340" spans="1:4" s="11" customFormat="1" ht="12.75">
      <c r="A340" s="2">
        <v>30</v>
      </c>
      <c r="B340" s="1" t="s">
        <v>1442</v>
      </c>
      <c r="C340" s="2">
        <v>2019</v>
      </c>
      <c r="D340" s="44">
        <v>739.98</v>
      </c>
    </row>
    <row r="341" spans="1:4" s="11" customFormat="1" ht="12.75">
      <c r="A341" s="2">
        <v>31</v>
      </c>
      <c r="B341" s="1" t="s">
        <v>1443</v>
      </c>
      <c r="C341" s="2">
        <v>2019</v>
      </c>
      <c r="D341" s="44">
        <v>739.98</v>
      </c>
    </row>
    <row r="342" spans="1:4" s="11" customFormat="1" ht="12.75">
      <c r="A342" s="2">
        <v>32</v>
      </c>
      <c r="B342" s="1" t="s">
        <v>1444</v>
      </c>
      <c r="C342" s="2">
        <v>2019</v>
      </c>
      <c r="D342" s="44">
        <v>739.98</v>
      </c>
    </row>
    <row r="343" spans="1:4" s="11" customFormat="1" ht="12.75">
      <c r="A343" s="2">
        <v>33</v>
      </c>
      <c r="B343" s="1" t="s">
        <v>1445</v>
      </c>
      <c r="C343" s="2">
        <v>2019</v>
      </c>
      <c r="D343" s="44">
        <v>739.98</v>
      </c>
    </row>
    <row r="344" spans="1:4" s="11" customFormat="1" ht="12.75">
      <c r="A344" s="2">
        <v>34</v>
      </c>
      <c r="B344" s="1" t="s">
        <v>1446</v>
      </c>
      <c r="C344" s="2">
        <v>2019</v>
      </c>
      <c r="D344" s="44">
        <v>739.98</v>
      </c>
    </row>
    <row r="345" spans="1:4" s="11" customFormat="1" ht="12.75">
      <c r="A345" s="2">
        <v>35</v>
      </c>
      <c r="B345" s="1" t="s">
        <v>1447</v>
      </c>
      <c r="C345" s="2">
        <v>2019</v>
      </c>
      <c r="D345" s="44">
        <v>739.98</v>
      </c>
    </row>
    <row r="346" spans="1:4" s="11" customFormat="1" ht="12.75">
      <c r="A346" s="2">
        <v>36</v>
      </c>
      <c r="B346" s="1" t="s">
        <v>1448</v>
      </c>
      <c r="C346" s="2">
        <v>2019</v>
      </c>
      <c r="D346" s="44">
        <v>739.98</v>
      </c>
    </row>
    <row r="347" spans="1:4" s="11" customFormat="1" ht="12.75">
      <c r="A347" s="2">
        <v>37</v>
      </c>
      <c r="B347" s="1" t="s">
        <v>1449</v>
      </c>
      <c r="C347" s="2">
        <v>2019</v>
      </c>
      <c r="D347" s="44">
        <v>739.98</v>
      </c>
    </row>
    <row r="348" spans="1:4" s="11" customFormat="1" ht="12.75">
      <c r="A348" s="2"/>
      <c r="B348" s="17" t="s">
        <v>0</v>
      </c>
      <c r="C348" s="2"/>
      <c r="D348" s="35">
        <f>SUM(D311:D347)</f>
        <v>45754.29000000005</v>
      </c>
    </row>
    <row r="349" spans="1:4" s="11" customFormat="1" ht="12.75">
      <c r="A349" s="366" t="s">
        <v>27</v>
      </c>
      <c r="B349" s="366"/>
      <c r="C349" s="366"/>
      <c r="D349" s="366"/>
    </row>
    <row r="350" spans="1:4" s="11" customFormat="1" ht="12.75">
      <c r="A350" s="2">
        <v>1</v>
      </c>
      <c r="B350" s="1" t="s">
        <v>512</v>
      </c>
      <c r="C350" s="2">
        <v>2019</v>
      </c>
      <c r="D350" s="189">
        <v>8194.26</v>
      </c>
    </row>
    <row r="351" spans="1:4" s="11" customFormat="1" ht="12.75">
      <c r="A351" s="2"/>
      <c r="B351" s="17" t="s">
        <v>0</v>
      </c>
      <c r="C351" s="2"/>
      <c r="D351" s="35">
        <f>SUM(D350:D350)</f>
        <v>8194.26</v>
      </c>
    </row>
    <row r="352" spans="1:4" s="11" customFormat="1" ht="12.75">
      <c r="A352" s="363" t="s">
        <v>513</v>
      </c>
      <c r="B352" s="364"/>
      <c r="C352" s="364"/>
      <c r="D352" s="365"/>
    </row>
    <row r="353" spans="1:4" s="11" customFormat="1" ht="12.75">
      <c r="A353" s="366" t="s">
        <v>5</v>
      </c>
      <c r="B353" s="366"/>
      <c r="C353" s="366"/>
      <c r="D353" s="366"/>
    </row>
    <row r="354" spans="1:4" s="11" customFormat="1" ht="12.75">
      <c r="A354" s="2">
        <v>1</v>
      </c>
      <c r="B354" s="24" t="s">
        <v>530</v>
      </c>
      <c r="C354" s="2">
        <v>2015</v>
      </c>
      <c r="D354" s="34">
        <v>499</v>
      </c>
    </row>
    <row r="355" spans="1:4" s="11" customFormat="1" ht="12.75">
      <c r="A355" s="2">
        <v>2</v>
      </c>
      <c r="B355" s="27" t="s">
        <v>531</v>
      </c>
      <c r="C355" s="2">
        <v>2015</v>
      </c>
      <c r="D355" s="34">
        <v>9172</v>
      </c>
    </row>
    <row r="356" spans="1:4" s="11" customFormat="1" ht="12.75">
      <c r="A356" s="2">
        <v>3</v>
      </c>
      <c r="B356" s="27" t="s">
        <v>532</v>
      </c>
      <c r="C356" s="2">
        <v>2015</v>
      </c>
      <c r="D356" s="34">
        <v>5879.4</v>
      </c>
    </row>
    <row r="357" spans="1:4" s="11" customFormat="1" ht="12.75">
      <c r="A357" s="2">
        <v>4</v>
      </c>
      <c r="B357" s="27" t="s">
        <v>531</v>
      </c>
      <c r="C357" s="2">
        <v>2015</v>
      </c>
      <c r="D357" s="34">
        <v>9172</v>
      </c>
    </row>
    <row r="358" spans="1:4" s="11" customFormat="1" ht="12.75">
      <c r="A358" s="2">
        <v>5</v>
      </c>
      <c r="B358" s="27" t="s">
        <v>533</v>
      </c>
      <c r="C358" s="2">
        <v>2016</v>
      </c>
      <c r="D358" s="34">
        <v>1318</v>
      </c>
    </row>
    <row r="359" spans="1:4" s="11" customFormat="1" ht="12.75">
      <c r="A359" s="2">
        <v>6</v>
      </c>
      <c r="B359" s="27" t="s">
        <v>534</v>
      </c>
      <c r="C359" s="2">
        <v>2016</v>
      </c>
      <c r="D359" s="34">
        <v>6924</v>
      </c>
    </row>
    <row r="360" spans="1:4" s="11" customFormat="1" ht="12.75">
      <c r="A360" s="2">
        <v>7</v>
      </c>
      <c r="B360" s="27" t="s">
        <v>535</v>
      </c>
      <c r="C360" s="2">
        <v>2017</v>
      </c>
      <c r="D360" s="34">
        <v>840</v>
      </c>
    </row>
    <row r="361" spans="1:4" s="11" customFormat="1" ht="12.75">
      <c r="A361" s="2">
        <v>8</v>
      </c>
      <c r="B361" s="27" t="s">
        <v>536</v>
      </c>
      <c r="C361" s="2">
        <v>2017</v>
      </c>
      <c r="D361" s="34">
        <v>1799</v>
      </c>
    </row>
    <row r="362" spans="1:4" s="11" customFormat="1" ht="12.75">
      <c r="A362" s="2">
        <v>9</v>
      </c>
      <c r="B362" s="1" t="s">
        <v>537</v>
      </c>
      <c r="C362" s="2">
        <v>2017</v>
      </c>
      <c r="D362" s="190">
        <v>2500</v>
      </c>
    </row>
    <row r="363" spans="1:4" s="11" customFormat="1" ht="12.75">
      <c r="A363" s="2">
        <v>10</v>
      </c>
      <c r="B363" s="1" t="s">
        <v>535</v>
      </c>
      <c r="C363" s="2">
        <v>2017</v>
      </c>
      <c r="D363" s="190">
        <v>420</v>
      </c>
    </row>
    <row r="364" spans="1:4" s="11" customFormat="1" ht="12.75">
      <c r="A364" s="2">
        <v>11</v>
      </c>
      <c r="B364" s="1" t="s">
        <v>538</v>
      </c>
      <c r="C364" s="2">
        <v>2017</v>
      </c>
      <c r="D364" s="190">
        <v>1099</v>
      </c>
    </row>
    <row r="365" spans="1:4" s="11" customFormat="1" ht="12.75">
      <c r="A365" s="2">
        <v>12</v>
      </c>
      <c r="B365" s="1" t="s">
        <v>539</v>
      </c>
      <c r="C365" s="2">
        <v>2017</v>
      </c>
      <c r="D365" s="190">
        <v>24092.32</v>
      </c>
    </row>
    <row r="366" spans="1:4" s="11" customFormat="1" ht="12.75">
      <c r="A366" s="2">
        <v>13</v>
      </c>
      <c r="B366" s="1" t="s">
        <v>540</v>
      </c>
      <c r="C366" s="2">
        <v>2017</v>
      </c>
      <c r="D366" s="190">
        <v>5704</v>
      </c>
    </row>
    <row r="367" spans="1:4" s="11" customFormat="1" ht="12.75">
      <c r="A367" s="2">
        <v>14</v>
      </c>
      <c r="B367" s="1" t="s">
        <v>541</v>
      </c>
      <c r="C367" s="2">
        <v>2018</v>
      </c>
      <c r="D367" s="44">
        <v>3431.7</v>
      </c>
    </row>
    <row r="368" spans="1:4" s="11" customFormat="1" ht="12.75">
      <c r="A368" s="2"/>
      <c r="B368" s="17" t="s">
        <v>0</v>
      </c>
      <c r="C368" s="2"/>
      <c r="D368" s="52">
        <f>SUM(D354:D367)</f>
        <v>72850.42</v>
      </c>
    </row>
    <row r="369" spans="1:4" s="11" customFormat="1" ht="12.75">
      <c r="A369" s="366" t="s">
        <v>6</v>
      </c>
      <c r="B369" s="366"/>
      <c r="C369" s="366"/>
      <c r="D369" s="366"/>
    </row>
    <row r="370" spans="1:4" s="11" customFormat="1" ht="12.75">
      <c r="A370" s="2">
        <v>1</v>
      </c>
      <c r="B370" s="27" t="s">
        <v>542</v>
      </c>
      <c r="C370" s="2">
        <v>2016</v>
      </c>
      <c r="D370" s="34">
        <v>7225</v>
      </c>
    </row>
    <row r="371" spans="1:4" s="11" customFormat="1" ht="12.75">
      <c r="A371" s="2">
        <v>2</v>
      </c>
      <c r="B371" s="27" t="s">
        <v>543</v>
      </c>
      <c r="C371" s="2">
        <v>2018</v>
      </c>
      <c r="D371" s="34">
        <v>3646</v>
      </c>
    </row>
    <row r="372" spans="1:4" s="11" customFormat="1" ht="12.75">
      <c r="A372" s="2">
        <v>3</v>
      </c>
      <c r="B372" s="1" t="s">
        <v>544</v>
      </c>
      <c r="C372" s="2">
        <v>2018</v>
      </c>
      <c r="D372" s="44">
        <v>3099.98</v>
      </c>
    </row>
    <row r="373" spans="1:4" s="11" customFormat="1" ht="12.75">
      <c r="A373" s="2">
        <v>4</v>
      </c>
      <c r="B373" s="27" t="s">
        <v>545</v>
      </c>
      <c r="C373" s="2">
        <v>2019</v>
      </c>
      <c r="D373" s="34">
        <v>1249</v>
      </c>
    </row>
    <row r="374" spans="1:4" s="11" customFormat="1" ht="12.75">
      <c r="A374" s="2">
        <v>5</v>
      </c>
      <c r="B374" s="1" t="s">
        <v>546</v>
      </c>
      <c r="C374" s="2">
        <v>2019</v>
      </c>
      <c r="D374" s="44">
        <v>1250</v>
      </c>
    </row>
    <row r="375" spans="1:4" s="4" customFormat="1" ht="12.75">
      <c r="A375" s="2">
        <v>6</v>
      </c>
      <c r="B375" s="1" t="s">
        <v>547</v>
      </c>
      <c r="C375" s="2">
        <v>2019</v>
      </c>
      <c r="D375" s="44">
        <v>3339</v>
      </c>
    </row>
    <row r="376" spans="1:4" s="11" customFormat="1" ht="12.75">
      <c r="A376" s="2">
        <v>7</v>
      </c>
      <c r="B376" s="1" t="s">
        <v>547</v>
      </c>
      <c r="C376" s="2">
        <v>2019</v>
      </c>
      <c r="D376" s="44">
        <v>1099</v>
      </c>
    </row>
    <row r="377" spans="1:4" s="11" customFormat="1" ht="12.75">
      <c r="A377" s="2">
        <v>8</v>
      </c>
      <c r="B377" s="1" t="s">
        <v>548</v>
      </c>
      <c r="C377" s="2">
        <v>2019</v>
      </c>
      <c r="D377" s="44">
        <v>6387</v>
      </c>
    </row>
    <row r="378" spans="1:4" ht="12.75" customHeight="1">
      <c r="A378" s="2"/>
      <c r="B378" s="17" t="s">
        <v>0</v>
      </c>
      <c r="C378" s="2"/>
      <c r="D378" s="35">
        <f>SUM(D370:D377)</f>
        <v>27294.98</v>
      </c>
    </row>
    <row r="379" spans="1:4" s="11" customFormat="1" ht="12.75">
      <c r="A379" s="363" t="s">
        <v>549</v>
      </c>
      <c r="B379" s="364"/>
      <c r="C379" s="364"/>
      <c r="D379" s="365"/>
    </row>
    <row r="380" spans="1:4" s="11" customFormat="1" ht="12.75">
      <c r="A380" s="366" t="s">
        <v>5</v>
      </c>
      <c r="B380" s="366"/>
      <c r="C380" s="366"/>
      <c r="D380" s="366"/>
    </row>
    <row r="381" spans="1:4" s="11" customFormat="1" ht="12.75">
      <c r="A381" s="2">
        <v>1</v>
      </c>
      <c r="B381" s="1" t="s">
        <v>573</v>
      </c>
      <c r="C381" s="2">
        <v>2015</v>
      </c>
      <c r="D381" s="34">
        <v>919</v>
      </c>
    </row>
    <row r="382" spans="1:4" s="11" customFormat="1" ht="12.75">
      <c r="A382" s="2">
        <v>2</v>
      </c>
      <c r="B382" s="1" t="s">
        <v>574</v>
      </c>
      <c r="C382" s="2">
        <v>2015</v>
      </c>
      <c r="D382" s="34">
        <v>891</v>
      </c>
    </row>
    <row r="383" spans="1:4" s="11" customFormat="1" ht="12.75">
      <c r="A383" s="2">
        <v>3</v>
      </c>
      <c r="B383" s="1" t="s">
        <v>573</v>
      </c>
      <c r="C383" s="2">
        <v>2015</v>
      </c>
      <c r="D383" s="34">
        <v>926</v>
      </c>
    </row>
    <row r="384" spans="1:4" s="11" customFormat="1" ht="12.75">
      <c r="A384" s="2">
        <v>4</v>
      </c>
      <c r="B384" s="1" t="s">
        <v>575</v>
      </c>
      <c r="C384" s="2">
        <v>2015</v>
      </c>
      <c r="D384" s="34">
        <v>1236</v>
      </c>
    </row>
    <row r="385" spans="1:4" s="11" customFormat="1" ht="12.75">
      <c r="A385" s="2">
        <v>5</v>
      </c>
      <c r="B385" s="1" t="s">
        <v>573</v>
      </c>
      <c r="C385" s="2">
        <v>2015</v>
      </c>
      <c r="D385" s="34">
        <v>489</v>
      </c>
    </row>
    <row r="386" spans="1:4" s="11" customFormat="1" ht="12.75">
      <c r="A386" s="2">
        <v>6</v>
      </c>
      <c r="B386" s="1" t="s">
        <v>576</v>
      </c>
      <c r="C386" s="2">
        <v>2015</v>
      </c>
      <c r="D386" s="34">
        <v>2215.24</v>
      </c>
    </row>
    <row r="387" spans="1:4" s="11" customFormat="1" ht="12.75">
      <c r="A387" s="2">
        <v>7</v>
      </c>
      <c r="B387" s="1" t="s">
        <v>577</v>
      </c>
      <c r="C387" s="2">
        <v>2016</v>
      </c>
      <c r="D387" s="34">
        <v>349</v>
      </c>
    </row>
    <row r="388" spans="1:4" s="11" customFormat="1" ht="12.75">
      <c r="A388" s="2">
        <v>8</v>
      </c>
      <c r="B388" s="1" t="s">
        <v>578</v>
      </c>
      <c r="C388" s="2">
        <v>2014</v>
      </c>
      <c r="D388" s="34">
        <v>1140</v>
      </c>
    </row>
    <row r="389" spans="1:4" s="11" customFormat="1" ht="12.75">
      <c r="A389" s="2">
        <v>9</v>
      </c>
      <c r="B389" s="1" t="s">
        <v>579</v>
      </c>
      <c r="C389" s="2">
        <v>2016</v>
      </c>
      <c r="D389" s="34">
        <v>1998.99</v>
      </c>
    </row>
    <row r="390" spans="1:4" s="11" customFormat="1" ht="12.75">
      <c r="A390" s="2">
        <v>10</v>
      </c>
      <c r="B390" s="1" t="s">
        <v>579</v>
      </c>
      <c r="C390" s="2">
        <v>2016</v>
      </c>
      <c r="D390" s="34">
        <v>1999</v>
      </c>
    </row>
    <row r="391" spans="1:4" s="11" customFormat="1" ht="12.75">
      <c r="A391" s="2">
        <v>11</v>
      </c>
      <c r="B391" s="1" t="s">
        <v>580</v>
      </c>
      <c r="C391" s="2">
        <v>2016</v>
      </c>
      <c r="D391" s="34">
        <v>300</v>
      </c>
    </row>
    <row r="392" spans="1:4" s="11" customFormat="1" ht="12.75">
      <c r="A392" s="2">
        <v>12</v>
      </c>
      <c r="B392" s="1" t="s">
        <v>580</v>
      </c>
      <c r="C392" s="2">
        <v>2016</v>
      </c>
      <c r="D392" s="34">
        <v>300</v>
      </c>
    </row>
    <row r="393" spans="1:4" s="11" customFormat="1" ht="12.75">
      <c r="A393" s="2">
        <v>13</v>
      </c>
      <c r="B393" s="1" t="s">
        <v>580</v>
      </c>
      <c r="C393" s="2">
        <v>2016</v>
      </c>
      <c r="D393" s="34">
        <v>300</v>
      </c>
    </row>
    <row r="394" spans="1:4" s="11" customFormat="1" ht="12.75">
      <c r="A394" s="2">
        <v>14</v>
      </c>
      <c r="B394" s="1" t="s">
        <v>580</v>
      </c>
      <c r="C394" s="2">
        <v>2016</v>
      </c>
      <c r="D394" s="34">
        <v>300</v>
      </c>
    </row>
    <row r="395" spans="1:4" s="11" customFormat="1" ht="12.75">
      <c r="A395" s="2">
        <v>15</v>
      </c>
      <c r="B395" s="1" t="s">
        <v>580</v>
      </c>
      <c r="C395" s="2">
        <v>2016</v>
      </c>
      <c r="D395" s="34">
        <v>300</v>
      </c>
    </row>
    <row r="396" spans="1:4" s="11" customFormat="1" ht="12.75">
      <c r="A396" s="2">
        <v>16</v>
      </c>
      <c r="B396" s="1" t="s">
        <v>580</v>
      </c>
      <c r="C396" s="2">
        <v>2016</v>
      </c>
      <c r="D396" s="34">
        <v>300</v>
      </c>
    </row>
    <row r="397" spans="1:4" s="11" customFormat="1" ht="12.75">
      <c r="A397" s="2">
        <v>17</v>
      </c>
      <c r="B397" s="1" t="s">
        <v>580</v>
      </c>
      <c r="C397" s="2">
        <v>2016</v>
      </c>
      <c r="D397" s="34">
        <v>300</v>
      </c>
    </row>
    <row r="398" spans="1:4" s="11" customFormat="1" ht="12.75">
      <c r="A398" s="2">
        <v>18</v>
      </c>
      <c r="B398" s="1" t="s">
        <v>581</v>
      </c>
      <c r="C398" s="2">
        <v>2016</v>
      </c>
      <c r="D398" s="34">
        <v>1363</v>
      </c>
    </row>
    <row r="399" spans="1:4" s="11" customFormat="1" ht="12.75">
      <c r="A399" s="2">
        <v>19</v>
      </c>
      <c r="B399" s="1" t="s">
        <v>581</v>
      </c>
      <c r="C399" s="2">
        <v>2016</v>
      </c>
      <c r="D399" s="34">
        <v>1363</v>
      </c>
    </row>
    <row r="400" spans="1:4" s="11" customFormat="1" ht="12.75">
      <c r="A400" s="2">
        <v>20</v>
      </c>
      <c r="B400" s="1" t="s">
        <v>581</v>
      </c>
      <c r="C400" s="2">
        <v>2016</v>
      </c>
      <c r="D400" s="34">
        <v>1363</v>
      </c>
    </row>
    <row r="401" spans="1:4" s="11" customFormat="1" ht="12.75">
      <c r="A401" s="2">
        <v>21</v>
      </c>
      <c r="B401" s="1" t="s">
        <v>581</v>
      </c>
      <c r="C401" s="2">
        <v>2016</v>
      </c>
      <c r="D401" s="34">
        <v>1363</v>
      </c>
    </row>
    <row r="402" spans="1:4" s="11" customFormat="1" ht="12.75">
      <c r="A402" s="2">
        <v>22</v>
      </c>
      <c r="B402" s="1" t="s">
        <v>581</v>
      </c>
      <c r="C402" s="2">
        <v>2016</v>
      </c>
      <c r="D402" s="34">
        <v>1363</v>
      </c>
    </row>
    <row r="403" spans="1:4" s="11" customFormat="1" ht="12.75">
      <c r="A403" s="2">
        <v>23</v>
      </c>
      <c r="B403" s="1" t="s">
        <v>581</v>
      </c>
      <c r="C403" s="2">
        <v>2016</v>
      </c>
      <c r="D403" s="34">
        <v>1363</v>
      </c>
    </row>
    <row r="404" spans="1:4" s="11" customFormat="1" ht="12.75">
      <c r="A404" s="2">
        <v>24</v>
      </c>
      <c r="B404" s="1" t="s">
        <v>581</v>
      </c>
      <c r="C404" s="2">
        <v>2016</v>
      </c>
      <c r="D404" s="34">
        <v>1363</v>
      </c>
    </row>
    <row r="405" spans="1:4" s="11" customFormat="1" ht="12.75">
      <c r="A405" s="2">
        <v>25</v>
      </c>
      <c r="B405" s="1" t="s">
        <v>582</v>
      </c>
      <c r="C405" s="2">
        <v>2016</v>
      </c>
      <c r="D405" s="34">
        <v>659</v>
      </c>
    </row>
    <row r="406" spans="1:4" s="11" customFormat="1" ht="12.75">
      <c r="A406" s="2">
        <v>26</v>
      </c>
      <c r="B406" s="1" t="s">
        <v>582</v>
      </c>
      <c r="C406" s="2">
        <v>2016</v>
      </c>
      <c r="D406" s="34">
        <v>659</v>
      </c>
    </row>
    <row r="407" spans="1:4" s="11" customFormat="1" ht="12.75">
      <c r="A407" s="2">
        <v>27</v>
      </c>
      <c r="B407" s="1" t="s">
        <v>582</v>
      </c>
      <c r="C407" s="2">
        <v>2016</v>
      </c>
      <c r="D407" s="34">
        <v>659</v>
      </c>
    </row>
    <row r="408" spans="1:4" s="11" customFormat="1" ht="12.75">
      <c r="A408" s="2">
        <v>28</v>
      </c>
      <c r="B408" s="1" t="s">
        <v>582</v>
      </c>
      <c r="C408" s="2">
        <v>2016</v>
      </c>
      <c r="D408" s="34">
        <v>659</v>
      </c>
    </row>
    <row r="409" spans="1:4" s="11" customFormat="1" ht="12.75">
      <c r="A409" s="2">
        <v>29</v>
      </c>
      <c r="B409" s="1" t="s">
        <v>582</v>
      </c>
      <c r="C409" s="2">
        <v>2016</v>
      </c>
      <c r="D409" s="34">
        <v>659</v>
      </c>
    </row>
    <row r="410" spans="1:4" s="11" customFormat="1" ht="12.75">
      <c r="A410" s="2">
        <v>30</v>
      </c>
      <c r="B410" s="1" t="s">
        <v>582</v>
      </c>
      <c r="C410" s="2">
        <v>2016</v>
      </c>
      <c r="D410" s="34">
        <v>659</v>
      </c>
    </row>
    <row r="411" spans="1:4" s="11" customFormat="1" ht="12.75">
      <c r="A411" s="2">
        <v>31</v>
      </c>
      <c r="B411" s="1" t="s">
        <v>582</v>
      </c>
      <c r="C411" s="2">
        <v>2016</v>
      </c>
      <c r="D411" s="34">
        <v>659</v>
      </c>
    </row>
    <row r="412" spans="1:4" s="11" customFormat="1" ht="12.75">
      <c r="A412" s="2">
        <v>32</v>
      </c>
      <c r="B412" s="1" t="s">
        <v>582</v>
      </c>
      <c r="C412" s="2">
        <v>2016</v>
      </c>
      <c r="D412" s="34">
        <v>659</v>
      </c>
    </row>
    <row r="413" spans="1:4" s="11" customFormat="1" ht="12.75">
      <c r="A413" s="2">
        <v>33</v>
      </c>
      <c r="B413" s="1" t="s">
        <v>582</v>
      </c>
      <c r="C413" s="2">
        <v>2016</v>
      </c>
      <c r="D413" s="34">
        <v>659</v>
      </c>
    </row>
    <row r="414" spans="1:4" s="11" customFormat="1" ht="12.75">
      <c r="A414" s="2">
        <v>34</v>
      </c>
      <c r="B414" s="1" t="s">
        <v>582</v>
      </c>
      <c r="C414" s="2">
        <v>2016</v>
      </c>
      <c r="D414" s="34">
        <v>659</v>
      </c>
    </row>
    <row r="415" spans="1:4" s="11" customFormat="1" ht="12.75">
      <c r="A415" s="2">
        <v>35</v>
      </c>
      <c r="B415" s="1" t="s">
        <v>576</v>
      </c>
      <c r="C415" s="2">
        <v>2016</v>
      </c>
      <c r="D415" s="34">
        <v>2770</v>
      </c>
    </row>
    <row r="416" spans="1:4" s="11" customFormat="1" ht="12.75">
      <c r="A416" s="2">
        <v>36</v>
      </c>
      <c r="B416" s="1" t="s">
        <v>583</v>
      </c>
      <c r="C416" s="2">
        <v>2016</v>
      </c>
      <c r="D416" s="34">
        <v>1720.77</v>
      </c>
    </row>
    <row r="417" spans="1:4" s="11" customFormat="1" ht="12.75">
      <c r="A417" s="2">
        <v>37</v>
      </c>
      <c r="B417" s="1" t="s">
        <v>584</v>
      </c>
      <c r="C417" s="2">
        <v>2016</v>
      </c>
      <c r="D417" s="34">
        <v>2789</v>
      </c>
    </row>
    <row r="418" spans="1:4" s="11" customFormat="1" ht="12.75">
      <c r="A418" s="2">
        <v>38</v>
      </c>
      <c r="B418" s="1" t="s">
        <v>585</v>
      </c>
      <c r="C418" s="2">
        <v>2017</v>
      </c>
      <c r="D418" s="193">
        <v>19900</v>
      </c>
    </row>
    <row r="419" spans="1:4" s="11" customFormat="1" ht="12.75">
      <c r="A419" s="2">
        <v>39</v>
      </c>
      <c r="B419" s="1" t="s">
        <v>586</v>
      </c>
      <c r="C419" s="2">
        <v>2017</v>
      </c>
      <c r="D419" s="193">
        <v>4481</v>
      </c>
    </row>
    <row r="420" spans="1:4" s="11" customFormat="1" ht="12.75">
      <c r="A420" s="2">
        <v>40</v>
      </c>
      <c r="B420" s="1" t="s">
        <v>587</v>
      </c>
      <c r="C420" s="2">
        <v>2017</v>
      </c>
      <c r="D420" s="193">
        <v>9900</v>
      </c>
    </row>
    <row r="421" spans="1:4" s="11" customFormat="1" ht="12.75">
      <c r="A421" s="2">
        <v>41</v>
      </c>
      <c r="B421" s="1" t="s">
        <v>588</v>
      </c>
      <c r="C421" s="2">
        <v>2017</v>
      </c>
      <c r="D421" s="193">
        <v>3479</v>
      </c>
    </row>
    <row r="422" spans="1:4" s="11" customFormat="1" ht="12.75">
      <c r="A422" s="2">
        <v>42</v>
      </c>
      <c r="B422" s="121" t="s">
        <v>589</v>
      </c>
      <c r="C422" s="122">
        <v>2018</v>
      </c>
      <c r="D422" s="194">
        <v>725</v>
      </c>
    </row>
    <row r="423" spans="1:4" s="11" customFormat="1" ht="12.75">
      <c r="A423" s="2">
        <v>43</v>
      </c>
      <c r="B423" s="121" t="s">
        <v>589</v>
      </c>
      <c r="C423" s="122">
        <v>2018</v>
      </c>
      <c r="D423" s="194">
        <v>725</v>
      </c>
    </row>
    <row r="424" spans="1:4" s="11" customFormat="1" ht="12.75">
      <c r="A424" s="2">
        <v>44</v>
      </c>
      <c r="B424" s="121" t="s">
        <v>589</v>
      </c>
      <c r="C424" s="122">
        <v>2018</v>
      </c>
      <c r="D424" s="194">
        <v>725</v>
      </c>
    </row>
    <row r="425" spans="1:4" s="11" customFormat="1" ht="12.75">
      <c r="A425" s="2">
        <v>45</v>
      </c>
      <c r="B425" s="121" t="s">
        <v>589</v>
      </c>
      <c r="C425" s="122">
        <v>2018</v>
      </c>
      <c r="D425" s="194">
        <v>725</v>
      </c>
    </row>
    <row r="426" spans="1:4" s="11" customFormat="1" ht="12.75">
      <c r="A426" s="2">
        <v>46</v>
      </c>
      <c r="B426" s="121" t="s">
        <v>589</v>
      </c>
      <c r="C426" s="122">
        <v>2018</v>
      </c>
      <c r="D426" s="194">
        <v>725</v>
      </c>
    </row>
    <row r="427" spans="1:4" s="11" customFormat="1" ht="12.75">
      <c r="A427" s="2">
        <v>47</v>
      </c>
      <c r="B427" s="121" t="s">
        <v>589</v>
      </c>
      <c r="C427" s="122">
        <v>2018</v>
      </c>
      <c r="D427" s="194">
        <v>725</v>
      </c>
    </row>
    <row r="428" spans="1:4" s="11" customFormat="1" ht="12.75">
      <c r="A428" s="2">
        <v>48</v>
      </c>
      <c r="B428" s="121" t="s">
        <v>590</v>
      </c>
      <c r="C428" s="122">
        <v>2018</v>
      </c>
      <c r="D428" s="194">
        <v>725</v>
      </c>
    </row>
    <row r="429" spans="1:4" s="11" customFormat="1" ht="12.75">
      <c r="A429" s="2">
        <v>49</v>
      </c>
      <c r="B429" s="121" t="s">
        <v>589</v>
      </c>
      <c r="C429" s="122">
        <v>2018</v>
      </c>
      <c r="D429" s="194">
        <v>725</v>
      </c>
    </row>
    <row r="430" spans="1:4" s="11" customFormat="1" ht="12.75">
      <c r="A430" s="2">
        <v>50</v>
      </c>
      <c r="B430" s="121" t="s">
        <v>589</v>
      </c>
      <c r="C430" s="122">
        <v>2018</v>
      </c>
      <c r="D430" s="194">
        <v>725</v>
      </c>
    </row>
    <row r="431" spans="1:4" s="11" customFormat="1" ht="12.75">
      <c r="A431" s="2">
        <v>51</v>
      </c>
      <c r="B431" s="121" t="s">
        <v>589</v>
      </c>
      <c r="C431" s="122">
        <v>2018</v>
      </c>
      <c r="D431" s="194">
        <v>725</v>
      </c>
    </row>
    <row r="432" spans="1:4" s="11" customFormat="1" ht="12.75">
      <c r="A432" s="2">
        <v>52</v>
      </c>
      <c r="B432" s="121" t="s">
        <v>589</v>
      </c>
      <c r="C432" s="122">
        <v>2018</v>
      </c>
      <c r="D432" s="194">
        <v>725</v>
      </c>
    </row>
    <row r="433" spans="1:4" s="11" customFormat="1" ht="12.75">
      <c r="A433" s="2">
        <v>53</v>
      </c>
      <c r="B433" s="121" t="s">
        <v>589</v>
      </c>
      <c r="C433" s="122">
        <v>2018</v>
      </c>
      <c r="D433" s="194">
        <v>725</v>
      </c>
    </row>
    <row r="434" spans="1:4" s="11" customFormat="1" ht="12.75">
      <c r="A434" s="2">
        <v>54</v>
      </c>
      <c r="B434" s="121" t="s">
        <v>591</v>
      </c>
      <c r="C434" s="122">
        <v>2018</v>
      </c>
      <c r="D434" s="194">
        <v>590</v>
      </c>
    </row>
    <row r="435" spans="1:4" s="11" customFormat="1" ht="12.75">
      <c r="A435" s="2">
        <v>55</v>
      </c>
      <c r="B435" s="121" t="s">
        <v>592</v>
      </c>
      <c r="C435" s="122">
        <v>2018</v>
      </c>
      <c r="D435" s="194">
        <v>201.67</v>
      </c>
    </row>
    <row r="436" spans="1:4" s="11" customFormat="1" ht="12.75">
      <c r="A436" s="2">
        <v>56</v>
      </c>
      <c r="B436" s="121" t="s">
        <v>593</v>
      </c>
      <c r="C436" s="122">
        <v>2018</v>
      </c>
      <c r="D436" s="194">
        <v>201.67</v>
      </c>
    </row>
    <row r="437" spans="1:4" s="11" customFormat="1" ht="12.75">
      <c r="A437" s="2">
        <v>57</v>
      </c>
      <c r="B437" s="121" t="s">
        <v>593</v>
      </c>
      <c r="C437" s="122">
        <v>2018</v>
      </c>
      <c r="D437" s="194">
        <v>201.67</v>
      </c>
    </row>
    <row r="438" spans="1:4" s="11" customFormat="1" ht="12.75">
      <c r="A438" s="2">
        <v>58</v>
      </c>
      <c r="B438" s="121" t="s">
        <v>593</v>
      </c>
      <c r="C438" s="122">
        <v>2018</v>
      </c>
      <c r="D438" s="194">
        <v>201.67</v>
      </c>
    </row>
    <row r="439" spans="1:4" s="11" customFormat="1" ht="12.75">
      <c r="A439" s="2">
        <v>59</v>
      </c>
      <c r="B439" s="121" t="s">
        <v>593</v>
      </c>
      <c r="C439" s="122">
        <v>2018</v>
      </c>
      <c r="D439" s="194">
        <v>201.67</v>
      </c>
    </row>
    <row r="440" spans="1:4" s="11" customFormat="1" ht="12.75">
      <c r="A440" s="2">
        <v>60</v>
      </c>
      <c r="B440" s="121" t="s">
        <v>593</v>
      </c>
      <c r="C440" s="122">
        <v>2018</v>
      </c>
      <c r="D440" s="194">
        <v>201.67</v>
      </c>
    </row>
    <row r="441" spans="1:4" s="11" customFormat="1" ht="12.75">
      <c r="A441" s="2">
        <v>61</v>
      </c>
      <c r="B441" s="121" t="s">
        <v>593</v>
      </c>
      <c r="C441" s="122">
        <v>2018</v>
      </c>
      <c r="D441" s="194">
        <v>201.67</v>
      </c>
    </row>
    <row r="442" spans="1:4" s="11" customFormat="1" ht="12.75">
      <c r="A442" s="2">
        <v>62</v>
      </c>
      <c r="B442" s="121" t="s">
        <v>593</v>
      </c>
      <c r="C442" s="122">
        <v>2018</v>
      </c>
      <c r="D442" s="194">
        <v>201.67</v>
      </c>
    </row>
    <row r="443" spans="1:4" s="11" customFormat="1" ht="12.75">
      <c r="A443" s="2">
        <v>63</v>
      </c>
      <c r="B443" s="121" t="s">
        <v>593</v>
      </c>
      <c r="C443" s="122">
        <v>2018</v>
      </c>
      <c r="D443" s="194">
        <v>201.67</v>
      </c>
    </row>
    <row r="444" spans="1:4" s="11" customFormat="1" ht="12.75">
      <c r="A444" s="2">
        <v>64</v>
      </c>
      <c r="B444" s="121" t="s">
        <v>593</v>
      </c>
      <c r="C444" s="122">
        <v>2018</v>
      </c>
      <c r="D444" s="194">
        <v>201.67</v>
      </c>
    </row>
    <row r="445" spans="1:4" s="11" customFormat="1" ht="12.75">
      <c r="A445" s="2">
        <v>65</v>
      </c>
      <c r="B445" s="121" t="s">
        <v>593</v>
      </c>
      <c r="C445" s="122">
        <v>2018</v>
      </c>
      <c r="D445" s="194">
        <v>201.67</v>
      </c>
    </row>
    <row r="446" spans="1:4" s="11" customFormat="1" ht="12.75">
      <c r="A446" s="2">
        <v>66</v>
      </c>
      <c r="B446" s="121" t="s">
        <v>593</v>
      </c>
      <c r="C446" s="122">
        <v>2018</v>
      </c>
      <c r="D446" s="194">
        <v>201.67</v>
      </c>
    </row>
    <row r="447" spans="1:4" s="16" customFormat="1" ht="12.75">
      <c r="A447" s="2"/>
      <c r="B447" s="17" t="s">
        <v>0</v>
      </c>
      <c r="C447" s="2"/>
      <c r="D447" s="52">
        <f>SUM(D381:D446)</f>
        <v>87144.03999999998</v>
      </c>
    </row>
    <row r="448" spans="1:4" s="16" customFormat="1" ht="12.75">
      <c r="A448" s="366" t="s">
        <v>6</v>
      </c>
      <c r="B448" s="366"/>
      <c r="C448" s="366"/>
      <c r="D448" s="366"/>
    </row>
    <row r="449" spans="1:4" s="16" customFormat="1" ht="12.75">
      <c r="A449" s="2">
        <v>1</v>
      </c>
      <c r="B449" s="78" t="s">
        <v>594</v>
      </c>
      <c r="C449" s="79">
        <v>2015</v>
      </c>
      <c r="D449" s="80">
        <v>579</v>
      </c>
    </row>
    <row r="450" spans="1:4" s="16" customFormat="1" ht="12.75">
      <c r="A450" s="2">
        <v>2</v>
      </c>
      <c r="B450" s="78" t="s">
        <v>595</v>
      </c>
      <c r="C450" s="79">
        <v>2015</v>
      </c>
      <c r="D450" s="81">
        <v>319</v>
      </c>
    </row>
    <row r="451" spans="1:4" s="16" customFormat="1" ht="12.75">
      <c r="A451" s="2">
        <v>3</v>
      </c>
      <c r="B451" s="78" t="s">
        <v>596</v>
      </c>
      <c r="C451" s="79">
        <v>2015</v>
      </c>
      <c r="D451" s="81">
        <v>459</v>
      </c>
    </row>
    <row r="452" spans="1:4" s="16" customFormat="1" ht="12.75">
      <c r="A452" s="2">
        <v>4</v>
      </c>
      <c r="B452" s="78" t="s">
        <v>597</v>
      </c>
      <c r="C452" s="79">
        <v>2015</v>
      </c>
      <c r="D452" s="81">
        <v>1290</v>
      </c>
    </row>
    <row r="453" spans="1:4" s="16" customFormat="1" ht="12.75">
      <c r="A453" s="2">
        <v>5</v>
      </c>
      <c r="B453" s="78" t="s">
        <v>598</v>
      </c>
      <c r="C453" s="79">
        <v>2013</v>
      </c>
      <c r="D453" s="81">
        <v>1999.99</v>
      </c>
    </row>
    <row r="454" spans="1:4" s="16" customFormat="1" ht="12.75">
      <c r="A454" s="2">
        <v>6</v>
      </c>
      <c r="B454" s="78" t="s">
        <v>599</v>
      </c>
      <c r="C454" s="79">
        <v>2014</v>
      </c>
      <c r="D454" s="81">
        <v>3595.34</v>
      </c>
    </row>
    <row r="455" spans="1:4" s="16" customFormat="1" ht="12.75">
      <c r="A455" s="2">
        <v>7</v>
      </c>
      <c r="B455" s="78" t="s">
        <v>600</v>
      </c>
      <c r="C455" s="79">
        <v>2014</v>
      </c>
      <c r="D455" s="81">
        <v>1519.51</v>
      </c>
    </row>
    <row r="456" spans="1:4" s="16" customFormat="1" ht="12.75">
      <c r="A456" s="2">
        <v>8</v>
      </c>
      <c r="B456" s="78" t="s">
        <v>601</v>
      </c>
      <c r="C456" s="79">
        <v>2014</v>
      </c>
      <c r="D456" s="81">
        <v>1519.51</v>
      </c>
    </row>
    <row r="457" spans="1:4" s="16" customFormat="1" ht="12.75">
      <c r="A457" s="2">
        <v>9</v>
      </c>
      <c r="B457" s="78" t="s">
        <v>602</v>
      </c>
      <c r="C457" s="79">
        <v>2018</v>
      </c>
      <c r="D457" s="81">
        <v>658</v>
      </c>
    </row>
    <row r="458" spans="1:4" s="16" customFormat="1" ht="12.75">
      <c r="A458" s="2">
        <v>10</v>
      </c>
      <c r="B458" s="78" t="s">
        <v>602</v>
      </c>
      <c r="C458" s="79">
        <v>2018</v>
      </c>
      <c r="D458" s="81">
        <v>658</v>
      </c>
    </row>
    <row r="459" spans="1:4" s="16" customFormat="1" ht="12.75">
      <c r="A459" s="2">
        <v>11</v>
      </c>
      <c r="B459" s="78" t="s">
        <v>602</v>
      </c>
      <c r="C459" s="79">
        <v>2018</v>
      </c>
      <c r="D459" s="81">
        <v>658</v>
      </c>
    </row>
    <row r="460" spans="1:4" s="16" customFormat="1" ht="12.75">
      <c r="A460" s="2">
        <v>12</v>
      </c>
      <c r="B460" s="78" t="s">
        <v>602</v>
      </c>
      <c r="C460" s="79">
        <v>2018</v>
      </c>
      <c r="D460" s="81">
        <v>658</v>
      </c>
    </row>
    <row r="461" spans="1:4" s="16" customFormat="1" ht="12.75">
      <c r="A461" s="2">
        <v>13</v>
      </c>
      <c r="B461" s="78" t="s">
        <v>602</v>
      </c>
      <c r="C461" s="79">
        <v>2018</v>
      </c>
      <c r="D461" s="81">
        <v>658</v>
      </c>
    </row>
    <row r="462" spans="1:4" s="16" customFormat="1" ht="12.75">
      <c r="A462" s="2">
        <v>14</v>
      </c>
      <c r="B462" s="78" t="s">
        <v>602</v>
      </c>
      <c r="C462" s="79">
        <v>2018</v>
      </c>
      <c r="D462" s="81">
        <v>658</v>
      </c>
    </row>
    <row r="463" spans="1:4" s="16" customFormat="1" ht="12.75">
      <c r="A463" s="2">
        <v>15</v>
      </c>
      <c r="B463" s="78" t="s">
        <v>602</v>
      </c>
      <c r="C463" s="79">
        <v>2018</v>
      </c>
      <c r="D463" s="81">
        <v>658</v>
      </c>
    </row>
    <row r="464" spans="1:4" s="16" customFormat="1" ht="12.75">
      <c r="A464" s="2">
        <v>16</v>
      </c>
      <c r="B464" s="78" t="s">
        <v>602</v>
      </c>
      <c r="C464" s="79">
        <v>2018</v>
      </c>
      <c r="D464" s="81">
        <v>658</v>
      </c>
    </row>
    <row r="465" spans="1:4" s="16" customFormat="1" ht="12.75">
      <c r="A465" s="2">
        <v>17</v>
      </c>
      <c r="B465" s="78" t="s">
        <v>602</v>
      </c>
      <c r="C465" s="79">
        <v>2018</v>
      </c>
      <c r="D465" s="81">
        <v>658</v>
      </c>
    </row>
    <row r="466" spans="1:4" s="16" customFormat="1" ht="12.75">
      <c r="A466" s="2">
        <v>18</v>
      </c>
      <c r="B466" s="78" t="s">
        <v>602</v>
      </c>
      <c r="C466" s="79">
        <v>2018</v>
      </c>
      <c r="D466" s="81">
        <v>658</v>
      </c>
    </row>
    <row r="467" spans="1:4" s="16" customFormat="1" ht="12.75">
      <c r="A467" s="2">
        <v>19</v>
      </c>
      <c r="B467" s="78" t="s">
        <v>603</v>
      </c>
      <c r="C467" s="79">
        <v>2018</v>
      </c>
      <c r="D467" s="81">
        <v>1320</v>
      </c>
    </row>
    <row r="468" spans="1:4" s="16" customFormat="1" ht="12.75">
      <c r="A468" s="2">
        <v>20</v>
      </c>
      <c r="B468" s="78" t="s">
        <v>603</v>
      </c>
      <c r="C468" s="79">
        <v>2018</v>
      </c>
      <c r="D468" s="81">
        <v>1320</v>
      </c>
    </row>
    <row r="469" spans="1:4" s="16" customFormat="1" ht="12.75">
      <c r="A469" s="2">
        <v>21</v>
      </c>
      <c r="B469" s="78" t="s">
        <v>604</v>
      </c>
      <c r="C469" s="79">
        <v>2018</v>
      </c>
      <c r="D469" s="81">
        <v>678</v>
      </c>
    </row>
    <row r="470" spans="1:4" s="16" customFormat="1" ht="12.75">
      <c r="A470" s="2">
        <v>22</v>
      </c>
      <c r="B470" s="78" t="s">
        <v>604</v>
      </c>
      <c r="C470" s="79">
        <v>2018</v>
      </c>
      <c r="D470" s="81">
        <v>678</v>
      </c>
    </row>
    <row r="471" spans="1:4" s="16" customFormat="1" ht="12.75">
      <c r="A471" s="2">
        <v>23</v>
      </c>
      <c r="B471" s="78" t="s">
        <v>1399</v>
      </c>
      <c r="C471" s="79">
        <v>2018</v>
      </c>
      <c r="D471" s="81">
        <v>8000</v>
      </c>
    </row>
    <row r="472" spans="1:4" s="16" customFormat="1" ht="12.75">
      <c r="A472" s="2">
        <v>24</v>
      </c>
      <c r="B472" s="78" t="s">
        <v>605</v>
      </c>
      <c r="C472" s="79">
        <v>2019</v>
      </c>
      <c r="D472" s="81">
        <v>4792.83</v>
      </c>
    </row>
    <row r="473" spans="1:4" s="16" customFormat="1" ht="12.75">
      <c r="A473" s="2">
        <v>25</v>
      </c>
      <c r="B473" s="78" t="s">
        <v>605</v>
      </c>
      <c r="C473" s="79">
        <v>2019</v>
      </c>
      <c r="D473" s="81">
        <v>4792.87</v>
      </c>
    </row>
    <row r="474" spans="1:4" s="16" customFormat="1" ht="12.75">
      <c r="A474" s="2">
        <v>26</v>
      </c>
      <c r="B474" s="78" t="s">
        <v>606</v>
      </c>
      <c r="C474" s="79">
        <v>2019</v>
      </c>
      <c r="D474" s="81">
        <v>47928.7</v>
      </c>
    </row>
    <row r="475" spans="1:4" s="16" customFormat="1" ht="12.75">
      <c r="A475" s="2">
        <v>27</v>
      </c>
      <c r="B475" s="78" t="s">
        <v>607</v>
      </c>
      <c r="C475" s="79">
        <v>2019</v>
      </c>
      <c r="D475" s="81">
        <v>4792.87</v>
      </c>
    </row>
    <row r="476" spans="1:4" s="16" customFormat="1" ht="13.5" customHeight="1">
      <c r="A476" s="2"/>
      <c r="B476" s="17" t="s">
        <v>0</v>
      </c>
      <c r="C476" s="2"/>
      <c r="D476" s="35">
        <f>SUM(D449:D475)</f>
        <v>92164.62</v>
      </c>
    </row>
    <row r="477" spans="1:4" s="16" customFormat="1" ht="13.5" customHeight="1">
      <c r="A477" s="363" t="s">
        <v>608</v>
      </c>
      <c r="B477" s="364"/>
      <c r="C477" s="364"/>
      <c r="D477" s="365"/>
    </row>
    <row r="478" spans="1:4" s="16" customFormat="1" ht="13.5" customHeight="1">
      <c r="A478" s="366" t="s">
        <v>5</v>
      </c>
      <c r="B478" s="366"/>
      <c r="C478" s="366"/>
      <c r="D478" s="366"/>
    </row>
    <row r="479" spans="1:4" s="16" customFormat="1" ht="13.5" customHeight="1">
      <c r="A479" s="2">
        <v>1</v>
      </c>
      <c r="B479" s="20" t="s">
        <v>623</v>
      </c>
      <c r="C479" s="19">
        <v>2015</v>
      </c>
      <c r="D479" s="139">
        <v>31936</v>
      </c>
    </row>
    <row r="480" spans="1:4" s="16" customFormat="1" ht="13.5" customHeight="1">
      <c r="A480" s="2">
        <v>2</v>
      </c>
      <c r="B480" s="20" t="s">
        <v>624</v>
      </c>
      <c r="C480" s="19">
        <v>2015</v>
      </c>
      <c r="D480" s="139">
        <v>6368</v>
      </c>
    </row>
    <row r="481" spans="1:4" s="16" customFormat="1" ht="13.5" customHeight="1">
      <c r="A481" s="2">
        <v>3</v>
      </c>
      <c r="B481" s="20" t="s">
        <v>625</v>
      </c>
      <c r="C481" s="19">
        <v>2015</v>
      </c>
      <c r="D481" s="139">
        <v>1096</v>
      </c>
    </row>
    <row r="482" spans="1:4" s="16" customFormat="1" ht="13.5" customHeight="1">
      <c r="A482" s="2">
        <v>4</v>
      </c>
      <c r="B482" s="20" t="s">
        <v>626</v>
      </c>
      <c r="C482" s="19">
        <v>2015</v>
      </c>
      <c r="D482" s="139">
        <v>1550</v>
      </c>
    </row>
    <row r="483" spans="1:4" s="16" customFormat="1" ht="13.5" customHeight="1">
      <c r="A483" s="2">
        <v>5</v>
      </c>
      <c r="B483" s="20" t="s">
        <v>627</v>
      </c>
      <c r="C483" s="19">
        <v>2015</v>
      </c>
      <c r="D483" s="139">
        <v>1901</v>
      </c>
    </row>
    <row r="484" spans="1:4" s="16" customFormat="1" ht="13.5" customHeight="1">
      <c r="A484" s="2">
        <v>6</v>
      </c>
      <c r="B484" s="20" t="s">
        <v>628</v>
      </c>
      <c r="C484" s="19">
        <v>2015</v>
      </c>
      <c r="D484" s="139">
        <v>1550</v>
      </c>
    </row>
    <row r="485" spans="1:4" s="16" customFormat="1" ht="13.5" customHeight="1">
      <c r="A485" s="2">
        <v>7</v>
      </c>
      <c r="B485" s="20" t="s">
        <v>629</v>
      </c>
      <c r="C485" s="19">
        <v>2015</v>
      </c>
      <c r="D485" s="139">
        <v>1599</v>
      </c>
    </row>
    <row r="486" spans="1:4" s="16" customFormat="1" ht="13.5" customHeight="1">
      <c r="A486" s="2">
        <v>8</v>
      </c>
      <c r="B486" s="20" t="s">
        <v>630</v>
      </c>
      <c r="C486" s="19">
        <v>2015</v>
      </c>
      <c r="D486" s="139">
        <v>1568</v>
      </c>
    </row>
    <row r="487" spans="1:4" s="16" customFormat="1" ht="13.5" customHeight="1">
      <c r="A487" s="2">
        <v>9</v>
      </c>
      <c r="B487" s="20" t="s">
        <v>631</v>
      </c>
      <c r="C487" s="19">
        <v>2015</v>
      </c>
      <c r="D487" s="139">
        <v>2239</v>
      </c>
    </row>
    <row r="488" spans="1:4" s="16" customFormat="1" ht="13.5" customHeight="1">
      <c r="A488" s="2">
        <v>10</v>
      </c>
      <c r="B488" s="20" t="s">
        <v>632</v>
      </c>
      <c r="C488" s="19">
        <v>2015</v>
      </c>
      <c r="D488" s="139">
        <v>55898</v>
      </c>
    </row>
    <row r="489" spans="1:4" s="16" customFormat="1" ht="13.5" customHeight="1">
      <c r="A489" s="2">
        <v>11</v>
      </c>
      <c r="B489" s="20" t="s">
        <v>633</v>
      </c>
      <c r="C489" s="19">
        <v>2015</v>
      </c>
      <c r="D489" s="139">
        <v>10374</v>
      </c>
    </row>
    <row r="490" spans="1:4" s="16" customFormat="1" ht="13.5" customHeight="1">
      <c r="A490" s="2">
        <v>12</v>
      </c>
      <c r="B490" s="20" t="s">
        <v>634</v>
      </c>
      <c r="C490" s="19">
        <v>2015</v>
      </c>
      <c r="D490" s="139">
        <v>189</v>
      </c>
    </row>
    <row r="491" spans="1:4" s="16" customFormat="1" ht="13.5" customHeight="1">
      <c r="A491" s="2">
        <v>13</v>
      </c>
      <c r="B491" s="20" t="s">
        <v>635</v>
      </c>
      <c r="C491" s="19">
        <v>2015</v>
      </c>
      <c r="D491" s="139">
        <v>2942</v>
      </c>
    </row>
    <row r="492" spans="1:4" s="16" customFormat="1" ht="13.5" customHeight="1">
      <c r="A492" s="2">
        <v>14</v>
      </c>
      <c r="B492" s="20" t="s">
        <v>634</v>
      </c>
      <c r="C492" s="19">
        <v>2015</v>
      </c>
      <c r="D492" s="139">
        <v>740</v>
      </c>
    </row>
    <row r="493" spans="1:4" s="16" customFormat="1" ht="13.5" customHeight="1">
      <c r="A493" s="2">
        <v>15</v>
      </c>
      <c r="B493" s="20" t="s">
        <v>636</v>
      </c>
      <c r="C493" s="19">
        <v>2015</v>
      </c>
      <c r="D493" s="139">
        <v>198</v>
      </c>
    </row>
    <row r="494" spans="1:4" s="16" customFormat="1" ht="13.5" customHeight="1">
      <c r="A494" s="2">
        <v>16</v>
      </c>
      <c r="B494" s="20" t="s">
        <v>636</v>
      </c>
      <c r="C494" s="19">
        <v>2015</v>
      </c>
      <c r="D494" s="139">
        <v>851</v>
      </c>
    </row>
    <row r="495" spans="1:4" s="16" customFormat="1" ht="13.5" customHeight="1">
      <c r="A495" s="2">
        <v>17</v>
      </c>
      <c r="B495" s="20" t="s">
        <v>637</v>
      </c>
      <c r="C495" s="19">
        <v>2015</v>
      </c>
      <c r="D495" s="139">
        <v>3647</v>
      </c>
    </row>
    <row r="496" spans="1:4" s="16" customFormat="1" ht="13.5" customHeight="1">
      <c r="A496" s="2">
        <v>18</v>
      </c>
      <c r="B496" s="20" t="s">
        <v>638</v>
      </c>
      <c r="C496" s="19">
        <v>2015</v>
      </c>
      <c r="D496" s="139">
        <v>1901</v>
      </c>
    </row>
    <row r="497" spans="1:4" s="16" customFormat="1" ht="13.5" customHeight="1">
      <c r="A497" s="2">
        <v>19</v>
      </c>
      <c r="B497" s="20" t="s">
        <v>638</v>
      </c>
      <c r="C497" s="19">
        <v>2015</v>
      </c>
      <c r="D497" s="139">
        <v>2450</v>
      </c>
    </row>
    <row r="498" spans="1:4" s="16" customFormat="1" ht="13.5" customHeight="1">
      <c r="A498" s="2">
        <v>20</v>
      </c>
      <c r="B498" s="20" t="s">
        <v>639</v>
      </c>
      <c r="C498" s="19">
        <v>2015</v>
      </c>
      <c r="D498" s="139">
        <v>2082</v>
      </c>
    </row>
    <row r="499" spans="1:4" s="16" customFormat="1" ht="13.5" customHeight="1">
      <c r="A499" s="2">
        <v>21</v>
      </c>
      <c r="B499" s="20" t="s">
        <v>635</v>
      </c>
      <c r="C499" s="19">
        <v>2015</v>
      </c>
      <c r="D499" s="139">
        <v>2186</v>
      </c>
    </row>
    <row r="500" spans="1:4" s="16" customFormat="1" ht="13.5" customHeight="1">
      <c r="A500" s="2">
        <v>22</v>
      </c>
      <c r="B500" s="20" t="s">
        <v>638</v>
      </c>
      <c r="C500" s="19">
        <v>2015</v>
      </c>
      <c r="D500" s="139">
        <v>2047.95</v>
      </c>
    </row>
    <row r="501" spans="1:4" s="16" customFormat="1" ht="13.5" customHeight="1">
      <c r="A501" s="2">
        <v>23</v>
      </c>
      <c r="B501" s="20" t="s">
        <v>640</v>
      </c>
      <c r="C501" s="19">
        <v>2015</v>
      </c>
      <c r="D501" s="139">
        <v>4498</v>
      </c>
    </row>
    <row r="502" spans="1:4" s="16" customFormat="1" ht="13.5" customHeight="1">
      <c r="A502" s="2">
        <v>24</v>
      </c>
      <c r="B502" s="1" t="s">
        <v>641</v>
      </c>
      <c r="C502" s="19">
        <v>2016</v>
      </c>
      <c r="D502" s="139">
        <v>6444</v>
      </c>
    </row>
    <row r="503" spans="1:4" s="16" customFormat="1" ht="13.5" customHeight="1">
      <c r="A503" s="2">
        <v>25</v>
      </c>
      <c r="B503" s="1" t="s">
        <v>642</v>
      </c>
      <c r="C503" s="19">
        <v>2016</v>
      </c>
      <c r="D503" s="139">
        <v>68077</v>
      </c>
    </row>
    <row r="504" spans="1:4" s="16" customFormat="1" ht="13.5" customHeight="1">
      <c r="A504" s="2">
        <v>26</v>
      </c>
      <c r="B504" s="1" t="s">
        <v>643</v>
      </c>
      <c r="C504" s="19">
        <v>2016</v>
      </c>
      <c r="D504" s="139">
        <v>706</v>
      </c>
    </row>
    <row r="505" spans="1:4" s="16" customFormat="1" ht="13.5" customHeight="1">
      <c r="A505" s="2">
        <v>27</v>
      </c>
      <c r="B505" s="1" t="s">
        <v>644</v>
      </c>
      <c r="C505" s="19">
        <v>2016</v>
      </c>
      <c r="D505" s="139">
        <v>1037</v>
      </c>
    </row>
    <row r="506" spans="1:4" s="16" customFormat="1" ht="13.5" customHeight="1">
      <c r="A506" s="2">
        <v>28</v>
      </c>
      <c r="B506" s="1" t="s">
        <v>645</v>
      </c>
      <c r="C506" s="19">
        <v>2016</v>
      </c>
      <c r="D506" s="139">
        <v>1632</v>
      </c>
    </row>
    <row r="507" spans="1:4" s="16" customFormat="1" ht="13.5" customHeight="1">
      <c r="A507" s="2">
        <v>29</v>
      </c>
      <c r="B507" s="1" t="s">
        <v>646</v>
      </c>
      <c r="C507" s="19">
        <v>2016</v>
      </c>
      <c r="D507" s="139">
        <v>1089</v>
      </c>
    </row>
    <row r="508" spans="1:4" s="16" customFormat="1" ht="13.5" customHeight="1">
      <c r="A508" s="2">
        <v>30</v>
      </c>
      <c r="B508" s="1" t="s">
        <v>647</v>
      </c>
      <c r="C508" s="2">
        <v>2017</v>
      </c>
      <c r="D508" s="193">
        <v>8638</v>
      </c>
    </row>
    <row r="509" spans="1:4" s="16" customFormat="1" ht="13.5" customHeight="1">
      <c r="A509" s="2">
        <v>31</v>
      </c>
      <c r="B509" s="1" t="s">
        <v>648</v>
      </c>
      <c r="C509" s="2">
        <v>2017</v>
      </c>
      <c r="D509" s="193">
        <v>186</v>
      </c>
    </row>
    <row r="510" spans="1:4" s="16" customFormat="1" ht="13.5" customHeight="1">
      <c r="A510" s="2">
        <v>32</v>
      </c>
      <c r="B510" s="1" t="s">
        <v>649</v>
      </c>
      <c r="C510" s="9">
        <v>2016</v>
      </c>
      <c r="D510" s="34">
        <v>1599</v>
      </c>
    </row>
    <row r="511" spans="1:4" s="16" customFormat="1" ht="13.5" customHeight="1">
      <c r="A511" s="2">
        <v>33</v>
      </c>
      <c r="B511" s="1" t="s">
        <v>650</v>
      </c>
      <c r="C511" s="9">
        <v>2016</v>
      </c>
      <c r="D511" s="34">
        <v>3490</v>
      </c>
    </row>
    <row r="512" spans="1:4" s="16" customFormat="1" ht="13.5" customHeight="1">
      <c r="A512" s="2">
        <v>34</v>
      </c>
      <c r="B512" s="1" t="s">
        <v>650</v>
      </c>
      <c r="C512" s="9">
        <v>2016</v>
      </c>
      <c r="D512" s="34">
        <v>3499.99</v>
      </c>
    </row>
    <row r="513" spans="1:4" s="16" customFormat="1" ht="13.5" customHeight="1">
      <c r="A513" s="2">
        <v>35</v>
      </c>
      <c r="B513" s="1" t="s">
        <v>651</v>
      </c>
      <c r="C513" s="9">
        <v>2016</v>
      </c>
      <c r="D513" s="34">
        <v>2884</v>
      </c>
    </row>
    <row r="514" spans="1:4" s="16" customFormat="1" ht="13.5" customHeight="1">
      <c r="A514" s="2">
        <v>36</v>
      </c>
      <c r="B514" s="1" t="s">
        <v>652</v>
      </c>
      <c r="C514" s="2">
        <v>2017</v>
      </c>
      <c r="D514" s="193">
        <v>4199</v>
      </c>
    </row>
    <row r="515" spans="1:4" s="16" customFormat="1" ht="13.5" customHeight="1">
      <c r="A515" s="2">
        <v>37</v>
      </c>
      <c r="B515" s="1" t="s">
        <v>653</v>
      </c>
      <c r="C515" s="2">
        <v>2017</v>
      </c>
      <c r="D515" s="193">
        <v>4030</v>
      </c>
    </row>
    <row r="516" spans="1:4" s="16" customFormat="1" ht="13.5" customHeight="1">
      <c r="A516" s="2">
        <v>38</v>
      </c>
      <c r="B516" s="1" t="s">
        <v>654</v>
      </c>
      <c r="C516" s="2">
        <v>2017</v>
      </c>
      <c r="D516" s="193">
        <v>3681</v>
      </c>
    </row>
    <row r="517" spans="1:4" s="16" customFormat="1" ht="13.5" customHeight="1">
      <c r="A517" s="2">
        <v>39</v>
      </c>
      <c r="B517" s="1" t="s">
        <v>655</v>
      </c>
      <c r="C517" s="2">
        <v>2017</v>
      </c>
      <c r="D517" s="193">
        <v>2135.01</v>
      </c>
    </row>
    <row r="518" spans="1:4" s="16" customFormat="1" ht="13.5" customHeight="1">
      <c r="A518" s="2">
        <v>40</v>
      </c>
      <c r="B518" s="1" t="s">
        <v>656</v>
      </c>
      <c r="C518" s="2">
        <v>2017</v>
      </c>
      <c r="D518" s="193">
        <v>3444</v>
      </c>
    </row>
    <row r="519" spans="1:4" s="16" customFormat="1" ht="13.5" customHeight="1">
      <c r="A519" s="2">
        <v>41</v>
      </c>
      <c r="B519" s="121" t="s">
        <v>657</v>
      </c>
      <c r="C519" s="122">
        <v>2019</v>
      </c>
      <c r="D519" s="314">
        <v>300</v>
      </c>
    </row>
    <row r="520" spans="1:4" s="16" customFormat="1" ht="13.5" customHeight="1">
      <c r="A520" s="2">
        <v>42</v>
      </c>
      <c r="B520" s="121" t="s">
        <v>658</v>
      </c>
      <c r="C520" s="122">
        <v>2019</v>
      </c>
      <c r="D520" s="123">
        <v>346</v>
      </c>
    </row>
    <row r="521" spans="1:4" s="16" customFormat="1" ht="13.5" customHeight="1">
      <c r="A521" s="2">
        <v>43</v>
      </c>
      <c r="B521" s="121" t="s">
        <v>658</v>
      </c>
      <c r="C521" s="122">
        <v>2019</v>
      </c>
      <c r="D521" s="123">
        <v>3480</v>
      </c>
    </row>
    <row r="522" spans="1:4" s="16" customFormat="1" ht="13.5" customHeight="1">
      <c r="A522" s="2">
        <v>44</v>
      </c>
      <c r="B522" s="20" t="s">
        <v>736</v>
      </c>
      <c r="C522" s="19">
        <v>2019</v>
      </c>
      <c r="D522" s="155">
        <v>1722</v>
      </c>
    </row>
    <row r="523" spans="1:4" s="16" customFormat="1" ht="13.5" customHeight="1">
      <c r="A523" s="2">
        <v>45</v>
      </c>
      <c r="B523" s="20" t="s">
        <v>737</v>
      </c>
      <c r="C523" s="19">
        <v>2019</v>
      </c>
      <c r="D523" s="155">
        <v>1008.6</v>
      </c>
    </row>
    <row r="524" spans="1:4" s="16" customFormat="1" ht="25.5">
      <c r="A524" s="2">
        <v>46</v>
      </c>
      <c r="B524" s="20" t="s">
        <v>740</v>
      </c>
      <c r="C524" s="19">
        <v>2019</v>
      </c>
      <c r="D524" s="155">
        <v>19324.37</v>
      </c>
    </row>
    <row r="525" spans="1:4" s="16" customFormat="1" ht="13.5" customHeight="1">
      <c r="A525" s="2">
        <v>47</v>
      </c>
      <c r="B525" s="20" t="s">
        <v>741</v>
      </c>
      <c r="C525" s="19">
        <v>2019</v>
      </c>
      <c r="D525" s="155">
        <v>172.2</v>
      </c>
    </row>
    <row r="526" spans="1:4" s="16" customFormat="1" ht="13.5" customHeight="1">
      <c r="A526" s="2">
        <v>48</v>
      </c>
      <c r="B526" s="20" t="s">
        <v>742</v>
      </c>
      <c r="C526" s="19">
        <v>2019</v>
      </c>
      <c r="D526" s="155">
        <v>1720</v>
      </c>
    </row>
    <row r="527" spans="1:4" s="16" customFormat="1" ht="13.5" customHeight="1">
      <c r="A527" s="2">
        <v>49</v>
      </c>
      <c r="B527" s="20" t="s">
        <v>420</v>
      </c>
      <c r="C527" s="19">
        <v>2019</v>
      </c>
      <c r="D527" s="155">
        <v>4455.93</v>
      </c>
    </row>
    <row r="528" spans="1:4" s="16" customFormat="1" ht="13.5" customHeight="1">
      <c r="A528" s="2">
        <v>50</v>
      </c>
      <c r="B528" s="20" t="s">
        <v>736</v>
      </c>
      <c r="C528" s="19">
        <v>2019</v>
      </c>
      <c r="D528" s="155">
        <v>2619.9</v>
      </c>
    </row>
    <row r="529" spans="1:4" s="16" customFormat="1" ht="13.5" customHeight="1">
      <c r="A529" s="2">
        <v>51</v>
      </c>
      <c r="B529" s="20" t="s">
        <v>654</v>
      </c>
      <c r="C529" s="19">
        <v>2019</v>
      </c>
      <c r="D529" s="155">
        <v>424.35</v>
      </c>
    </row>
    <row r="530" spans="1:4" s="16" customFormat="1" ht="13.5" customHeight="1">
      <c r="A530" s="2">
        <v>52</v>
      </c>
      <c r="B530" s="20" t="s">
        <v>736</v>
      </c>
      <c r="C530" s="19">
        <v>2019</v>
      </c>
      <c r="D530" s="155">
        <v>2619.9</v>
      </c>
    </row>
    <row r="531" spans="1:4" s="16" customFormat="1" ht="13.5" customHeight="1">
      <c r="A531" s="2">
        <v>53</v>
      </c>
      <c r="B531" s="20" t="s">
        <v>654</v>
      </c>
      <c r="C531" s="19">
        <v>2019</v>
      </c>
      <c r="D531" s="155">
        <v>424.35</v>
      </c>
    </row>
    <row r="532" spans="1:4" s="16" customFormat="1" ht="13.5" customHeight="1">
      <c r="A532" s="2"/>
      <c r="B532" s="17" t="s">
        <v>0</v>
      </c>
      <c r="C532" s="2"/>
      <c r="D532" s="52">
        <f>SUM(D479:D531)</f>
        <v>295199.55</v>
      </c>
    </row>
    <row r="533" spans="1:4" s="16" customFormat="1" ht="13.5" customHeight="1">
      <c r="A533" s="366" t="s">
        <v>6</v>
      </c>
      <c r="B533" s="366"/>
      <c r="C533" s="366"/>
      <c r="D533" s="366"/>
    </row>
    <row r="534" spans="1:4" s="16" customFormat="1" ht="13.5" customHeight="1">
      <c r="A534" s="2">
        <v>1</v>
      </c>
      <c r="B534" s="20" t="s">
        <v>660</v>
      </c>
      <c r="C534" s="19">
        <v>2015</v>
      </c>
      <c r="D534" s="139">
        <v>1254</v>
      </c>
    </row>
    <row r="535" spans="1:4" s="16" customFormat="1" ht="13.5" customHeight="1">
      <c r="A535" s="2">
        <v>2</v>
      </c>
      <c r="B535" s="20" t="s">
        <v>661</v>
      </c>
      <c r="C535" s="19">
        <v>2015</v>
      </c>
      <c r="D535" s="139">
        <v>2813</v>
      </c>
    </row>
    <row r="536" spans="1:4" s="16" customFormat="1" ht="13.5" customHeight="1">
      <c r="A536" s="2">
        <v>3</v>
      </c>
      <c r="B536" s="20" t="s">
        <v>662</v>
      </c>
      <c r="C536" s="19">
        <v>2015</v>
      </c>
      <c r="D536" s="139">
        <v>13185</v>
      </c>
    </row>
    <row r="537" spans="1:4" s="16" customFormat="1" ht="13.5" customHeight="1">
      <c r="A537" s="2">
        <v>4</v>
      </c>
      <c r="B537" s="1" t="s">
        <v>663</v>
      </c>
      <c r="C537" s="19">
        <v>2016</v>
      </c>
      <c r="D537" s="139">
        <v>978.8</v>
      </c>
    </row>
    <row r="538" spans="1:4" s="16" customFormat="1" ht="13.5" customHeight="1">
      <c r="A538" s="2">
        <v>5</v>
      </c>
      <c r="B538" s="1" t="s">
        <v>664</v>
      </c>
      <c r="C538" s="19">
        <v>2016</v>
      </c>
      <c r="D538" s="139">
        <v>544.01</v>
      </c>
    </row>
    <row r="539" spans="1:4" s="16" customFormat="1" ht="13.5" customHeight="1">
      <c r="A539" s="2">
        <v>6</v>
      </c>
      <c r="B539" s="1" t="s">
        <v>665</v>
      </c>
      <c r="C539" s="2">
        <v>2017</v>
      </c>
      <c r="D539" s="193">
        <v>300</v>
      </c>
    </row>
    <row r="540" spans="1:4" s="16" customFormat="1" ht="13.5" customHeight="1">
      <c r="A540" s="2">
        <v>7</v>
      </c>
      <c r="B540" s="1" t="s">
        <v>666</v>
      </c>
      <c r="C540" s="19">
        <v>2016</v>
      </c>
      <c r="D540" s="139">
        <v>3400</v>
      </c>
    </row>
    <row r="541" spans="1:4" s="16" customFormat="1" ht="13.5" customHeight="1">
      <c r="A541" s="2">
        <v>8</v>
      </c>
      <c r="B541" s="1" t="s">
        <v>667</v>
      </c>
      <c r="C541" s="19">
        <v>2016</v>
      </c>
      <c r="D541" s="139">
        <v>2699.85</v>
      </c>
    </row>
    <row r="542" spans="1:4" s="16" customFormat="1" ht="13.5" customHeight="1">
      <c r="A542" s="2">
        <v>9</v>
      </c>
      <c r="B542" s="1" t="s">
        <v>668</v>
      </c>
      <c r="C542" s="19">
        <v>2016</v>
      </c>
      <c r="D542" s="139">
        <v>4200</v>
      </c>
    </row>
    <row r="543" spans="1:4" s="16" customFormat="1" ht="13.5" customHeight="1">
      <c r="A543" s="2">
        <v>10</v>
      </c>
      <c r="B543" s="1" t="s">
        <v>669</v>
      </c>
      <c r="C543" s="19">
        <v>2016</v>
      </c>
      <c r="D543" s="139">
        <v>342</v>
      </c>
    </row>
    <row r="544" spans="1:4" s="16" customFormat="1" ht="13.5" customHeight="1">
      <c r="A544" s="2">
        <v>11</v>
      </c>
      <c r="B544" s="1" t="s">
        <v>670</v>
      </c>
      <c r="C544" s="19">
        <v>2016</v>
      </c>
      <c r="D544" s="139">
        <v>3696</v>
      </c>
    </row>
    <row r="545" spans="1:4" s="16" customFormat="1" ht="13.5" customHeight="1">
      <c r="A545" s="2">
        <v>12</v>
      </c>
      <c r="B545" s="1" t="s">
        <v>671</v>
      </c>
      <c r="C545" s="19">
        <v>2016</v>
      </c>
      <c r="D545" s="139">
        <v>98</v>
      </c>
    </row>
    <row r="546" spans="1:4" s="16" customFormat="1" ht="13.5" customHeight="1">
      <c r="A546" s="2">
        <v>13</v>
      </c>
      <c r="B546" s="1" t="s">
        <v>671</v>
      </c>
      <c r="C546" s="19">
        <v>2016</v>
      </c>
      <c r="D546" s="139">
        <v>116</v>
      </c>
    </row>
    <row r="547" spans="1:4" s="16" customFormat="1" ht="13.5" customHeight="1">
      <c r="A547" s="2">
        <v>14</v>
      </c>
      <c r="B547" s="1" t="s">
        <v>672</v>
      </c>
      <c r="C547" s="19">
        <v>2016</v>
      </c>
      <c r="D547" s="139">
        <v>3419</v>
      </c>
    </row>
    <row r="548" spans="1:4" s="16" customFormat="1" ht="13.5" customHeight="1">
      <c r="A548" s="2">
        <v>15</v>
      </c>
      <c r="B548" s="1" t="s">
        <v>673</v>
      </c>
      <c r="C548" s="19">
        <v>2016</v>
      </c>
      <c r="D548" s="139">
        <v>2499.8</v>
      </c>
    </row>
    <row r="549" spans="1:4" s="16" customFormat="1" ht="13.5" customHeight="1">
      <c r="A549" s="2">
        <v>16</v>
      </c>
      <c r="B549" s="1" t="s">
        <v>674</v>
      </c>
      <c r="C549" s="19">
        <v>2016</v>
      </c>
      <c r="D549" s="139">
        <v>6964</v>
      </c>
    </row>
    <row r="550" spans="1:4" s="16" customFormat="1" ht="13.5" customHeight="1">
      <c r="A550" s="2">
        <v>17</v>
      </c>
      <c r="B550" s="1" t="s">
        <v>675</v>
      </c>
      <c r="C550" s="19">
        <v>2016</v>
      </c>
      <c r="D550" s="139">
        <v>2000</v>
      </c>
    </row>
    <row r="551" spans="1:4" s="16" customFormat="1" ht="13.5" customHeight="1">
      <c r="A551" s="2">
        <v>18</v>
      </c>
      <c r="B551" s="1" t="s">
        <v>676</v>
      </c>
      <c r="C551" s="2">
        <v>2017</v>
      </c>
      <c r="D551" s="193">
        <v>370</v>
      </c>
    </row>
    <row r="552" spans="1:4" s="16" customFormat="1" ht="13.5" customHeight="1">
      <c r="A552" s="2">
        <v>19</v>
      </c>
      <c r="B552" s="1" t="s">
        <v>677</v>
      </c>
      <c r="C552" s="2">
        <v>2017</v>
      </c>
      <c r="D552" s="193">
        <v>1010</v>
      </c>
    </row>
    <row r="553" spans="1:4" s="16" customFormat="1" ht="13.5" customHeight="1">
      <c r="A553" s="2">
        <v>20</v>
      </c>
      <c r="B553" s="1" t="s">
        <v>678</v>
      </c>
      <c r="C553" s="2">
        <v>2017</v>
      </c>
      <c r="D553" s="193">
        <v>3109</v>
      </c>
    </row>
    <row r="554" spans="1:4" s="16" customFormat="1" ht="13.5" customHeight="1">
      <c r="A554" s="2">
        <v>21</v>
      </c>
      <c r="B554" s="1" t="s">
        <v>679</v>
      </c>
      <c r="C554" s="2">
        <v>2018</v>
      </c>
      <c r="D554" s="193">
        <v>3397</v>
      </c>
    </row>
    <row r="555" spans="1:4" s="16" customFormat="1" ht="13.5" customHeight="1">
      <c r="A555" s="2">
        <v>22</v>
      </c>
      <c r="B555" s="1" t="s">
        <v>667</v>
      </c>
      <c r="C555" s="2">
        <v>2018</v>
      </c>
      <c r="D555" s="193">
        <v>1745</v>
      </c>
    </row>
    <row r="556" spans="1:4" s="16" customFormat="1" ht="13.5" customHeight="1">
      <c r="A556" s="2">
        <v>23</v>
      </c>
      <c r="B556" s="1" t="s">
        <v>739</v>
      </c>
      <c r="C556" s="2">
        <v>2019</v>
      </c>
      <c r="D556" s="125">
        <v>1001</v>
      </c>
    </row>
    <row r="557" spans="1:4" s="16" customFormat="1" ht="13.5" customHeight="1">
      <c r="A557" s="2">
        <v>24</v>
      </c>
      <c r="B557" s="1" t="s">
        <v>680</v>
      </c>
      <c r="C557" s="2">
        <v>2019</v>
      </c>
      <c r="D557" s="125">
        <v>7500</v>
      </c>
    </row>
    <row r="558" spans="1:4" s="11" customFormat="1" ht="12.75" customHeight="1">
      <c r="A558" s="2">
        <v>25</v>
      </c>
      <c r="B558" s="1" t="s">
        <v>738</v>
      </c>
      <c r="C558" s="2">
        <v>2019</v>
      </c>
      <c r="D558" s="34">
        <v>42485.43</v>
      </c>
    </row>
    <row r="559" spans="1:4" s="11" customFormat="1" ht="12.75" customHeight="1">
      <c r="A559" s="2">
        <v>26</v>
      </c>
      <c r="B559" s="1" t="s">
        <v>743</v>
      </c>
      <c r="C559" s="2">
        <v>2019</v>
      </c>
      <c r="D559" s="50">
        <v>19608.66</v>
      </c>
    </row>
    <row r="560" spans="1:4" s="11" customFormat="1" ht="12.75">
      <c r="A560" s="2">
        <v>27</v>
      </c>
      <c r="B560" s="1" t="s">
        <v>738</v>
      </c>
      <c r="C560" s="2">
        <v>2019</v>
      </c>
      <c r="D560" s="44">
        <v>42485.43</v>
      </c>
    </row>
    <row r="561" spans="1:4" s="11" customFormat="1" ht="12.75">
      <c r="A561" s="2">
        <v>28</v>
      </c>
      <c r="B561" s="1" t="s">
        <v>744</v>
      </c>
      <c r="C561" s="2">
        <v>2019</v>
      </c>
      <c r="D561" s="44">
        <v>16340.55</v>
      </c>
    </row>
    <row r="562" spans="1:4" s="11" customFormat="1" ht="12.75">
      <c r="A562" s="2"/>
      <c r="B562" s="17" t="s">
        <v>0</v>
      </c>
      <c r="C562" s="2"/>
      <c r="D562" s="35">
        <f>SUM(D534:D561)</f>
        <v>187561.52999999997</v>
      </c>
    </row>
    <row r="563" spans="1:4" s="11" customFormat="1" ht="24.75" customHeight="1">
      <c r="A563" s="363" t="s">
        <v>781</v>
      </c>
      <c r="B563" s="364"/>
      <c r="C563" s="364"/>
      <c r="D563" s="365"/>
    </row>
    <row r="564" spans="1:4" s="11" customFormat="1" ht="12.75">
      <c r="A564" s="366" t="s">
        <v>5</v>
      </c>
      <c r="B564" s="366"/>
      <c r="C564" s="366"/>
      <c r="D564" s="366"/>
    </row>
    <row r="565" spans="1:4" s="11" customFormat="1" ht="12.75">
      <c r="A565" s="2">
        <v>1</v>
      </c>
      <c r="B565" s="20" t="s">
        <v>804</v>
      </c>
      <c r="C565" s="19">
        <v>2016</v>
      </c>
      <c r="D565" s="155">
        <v>2908</v>
      </c>
    </row>
    <row r="566" spans="1:4" s="11" customFormat="1" ht="12.75">
      <c r="A566" s="2">
        <v>2</v>
      </c>
      <c r="B566" s="20" t="s">
        <v>340</v>
      </c>
      <c r="C566" s="19">
        <v>2016</v>
      </c>
      <c r="D566" s="155">
        <v>2970</v>
      </c>
    </row>
    <row r="567" spans="1:4" s="11" customFormat="1" ht="12.75">
      <c r="A567" s="2">
        <v>3</v>
      </c>
      <c r="B567" s="20" t="s">
        <v>805</v>
      </c>
      <c r="C567" s="19">
        <v>2016</v>
      </c>
      <c r="D567" s="155">
        <v>269</v>
      </c>
    </row>
    <row r="568" spans="1:4" s="11" customFormat="1" ht="12.75">
      <c r="A568" s="2">
        <v>4</v>
      </c>
      <c r="B568" s="20" t="s">
        <v>806</v>
      </c>
      <c r="C568" s="19">
        <v>2016</v>
      </c>
      <c r="D568" s="155">
        <v>269</v>
      </c>
    </row>
    <row r="569" spans="1:4" s="11" customFormat="1" ht="12.75">
      <c r="A569" s="2">
        <v>5</v>
      </c>
      <c r="B569" s="20" t="s">
        <v>807</v>
      </c>
      <c r="C569" s="19">
        <v>2016</v>
      </c>
      <c r="D569" s="155">
        <v>649</v>
      </c>
    </row>
    <row r="570" spans="1:4" s="11" customFormat="1" ht="12.75">
      <c r="A570" s="2">
        <v>6</v>
      </c>
      <c r="B570" s="20" t="s">
        <v>808</v>
      </c>
      <c r="C570" s="19">
        <v>2016</v>
      </c>
      <c r="D570" s="155">
        <v>649</v>
      </c>
    </row>
    <row r="571" spans="1:4" s="11" customFormat="1" ht="12.75">
      <c r="A571" s="2">
        <v>7</v>
      </c>
      <c r="B571" s="20" t="s">
        <v>809</v>
      </c>
      <c r="C571" s="19">
        <v>2017</v>
      </c>
      <c r="D571" s="155">
        <v>284.92</v>
      </c>
    </row>
    <row r="572" spans="1:4" s="11" customFormat="1" ht="12.75">
      <c r="A572" s="2">
        <v>8</v>
      </c>
      <c r="B572" s="20" t="s">
        <v>810</v>
      </c>
      <c r="C572" s="19">
        <v>2017</v>
      </c>
      <c r="D572" s="155">
        <v>8625.99</v>
      </c>
    </row>
    <row r="573" spans="1:4" s="11" customFormat="1" ht="12.75">
      <c r="A573" s="2">
        <v>9</v>
      </c>
      <c r="B573" s="20" t="s">
        <v>811</v>
      </c>
      <c r="C573" s="19">
        <v>2017</v>
      </c>
      <c r="D573" s="155">
        <v>3490</v>
      </c>
    </row>
    <row r="574" spans="1:4" s="11" customFormat="1" ht="12.75">
      <c r="A574" s="2">
        <v>10</v>
      </c>
      <c r="B574" s="20" t="s">
        <v>812</v>
      </c>
      <c r="C574" s="19">
        <v>2017</v>
      </c>
      <c r="D574" s="155">
        <v>360</v>
      </c>
    </row>
    <row r="575" spans="1:4" s="11" customFormat="1" ht="12.75">
      <c r="A575" s="2">
        <v>11</v>
      </c>
      <c r="B575" s="20" t="s">
        <v>813</v>
      </c>
      <c r="C575" s="19">
        <v>2017</v>
      </c>
      <c r="D575" s="155">
        <v>2805</v>
      </c>
    </row>
    <row r="576" spans="1:4" s="11" customFormat="1" ht="12.75">
      <c r="A576" s="2">
        <v>12</v>
      </c>
      <c r="B576" s="20" t="s">
        <v>814</v>
      </c>
      <c r="C576" s="19">
        <v>2018</v>
      </c>
      <c r="D576" s="155">
        <v>1450</v>
      </c>
    </row>
    <row r="577" spans="1:4" s="11" customFormat="1" ht="12.75">
      <c r="A577" s="2">
        <v>13</v>
      </c>
      <c r="B577" s="20" t="s">
        <v>815</v>
      </c>
      <c r="C577" s="19">
        <v>2018</v>
      </c>
      <c r="D577" s="155">
        <v>739</v>
      </c>
    </row>
    <row r="578" spans="1:4" s="11" customFormat="1" ht="12.75">
      <c r="A578" s="2">
        <v>14</v>
      </c>
      <c r="B578" s="20" t="s">
        <v>816</v>
      </c>
      <c r="C578" s="19">
        <v>2018</v>
      </c>
      <c r="D578" s="155">
        <v>4500</v>
      </c>
    </row>
    <row r="579" spans="1:4" s="11" customFormat="1" ht="12.75">
      <c r="A579" s="2">
        <v>15</v>
      </c>
      <c r="B579" s="20" t="s">
        <v>817</v>
      </c>
      <c r="C579" s="19">
        <v>2018</v>
      </c>
      <c r="D579" s="155">
        <v>1950</v>
      </c>
    </row>
    <row r="580" spans="1:4" s="11" customFormat="1" ht="12.75">
      <c r="A580" s="2">
        <v>16</v>
      </c>
      <c r="B580" s="20" t="s">
        <v>818</v>
      </c>
      <c r="C580" s="19">
        <v>2018</v>
      </c>
      <c r="D580" s="155">
        <v>660.01</v>
      </c>
    </row>
    <row r="581" spans="1:4" s="11" customFormat="1" ht="12.75">
      <c r="A581" s="2">
        <v>17</v>
      </c>
      <c r="B581" s="20" t="s">
        <v>819</v>
      </c>
      <c r="C581" s="19">
        <v>2018</v>
      </c>
      <c r="D581" s="155">
        <v>609</v>
      </c>
    </row>
    <row r="582" spans="1:4" s="11" customFormat="1" ht="12.75">
      <c r="A582" s="2">
        <v>18</v>
      </c>
      <c r="B582" s="20" t="s">
        <v>820</v>
      </c>
      <c r="C582" s="19">
        <v>2019</v>
      </c>
      <c r="D582" s="155">
        <v>1249</v>
      </c>
    </row>
    <row r="583" spans="1:4" s="11" customFormat="1" ht="12.75">
      <c r="A583" s="2">
        <v>19</v>
      </c>
      <c r="B583" s="20" t="s">
        <v>821</v>
      </c>
      <c r="C583" s="19">
        <v>2019</v>
      </c>
      <c r="D583" s="155">
        <v>579.86</v>
      </c>
    </row>
    <row r="584" spans="1:4" s="11" customFormat="1" ht="12.75">
      <c r="A584" s="2">
        <v>20</v>
      </c>
      <c r="B584" s="20" t="s">
        <v>822</v>
      </c>
      <c r="C584" s="19">
        <v>2019</v>
      </c>
      <c r="D584" s="155">
        <v>1137.75</v>
      </c>
    </row>
    <row r="585" spans="1:4" s="11" customFormat="1" ht="12.75">
      <c r="A585" s="2">
        <v>21</v>
      </c>
      <c r="B585" s="20" t="s">
        <v>823</v>
      </c>
      <c r="C585" s="19">
        <v>2019</v>
      </c>
      <c r="D585" s="155">
        <v>650</v>
      </c>
    </row>
    <row r="586" spans="1:4" s="11" customFormat="1" ht="12.75">
      <c r="A586" s="2">
        <v>22</v>
      </c>
      <c r="B586" s="20" t="s">
        <v>824</v>
      </c>
      <c r="C586" s="19">
        <v>2019</v>
      </c>
      <c r="D586" s="155">
        <v>1925</v>
      </c>
    </row>
    <row r="587" spans="1:4" s="11" customFormat="1" ht="12.75">
      <c r="A587" s="2">
        <v>23</v>
      </c>
      <c r="B587" s="20" t="s">
        <v>825</v>
      </c>
      <c r="C587" s="19">
        <v>2019</v>
      </c>
      <c r="D587" s="155">
        <v>6619.75</v>
      </c>
    </row>
    <row r="588" spans="1:4" s="11" customFormat="1" ht="12.75">
      <c r="A588" s="2">
        <v>24</v>
      </c>
      <c r="B588" s="20" t="s">
        <v>360</v>
      </c>
      <c r="C588" s="19">
        <v>2019</v>
      </c>
      <c r="D588" s="155">
        <v>5100</v>
      </c>
    </row>
    <row r="589" spans="1:4" s="11" customFormat="1" ht="12.75">
      <c r="A589" s="2">
        <v>25</v>
      </c>
      <c r="B589" s="20" t="s">
        <v>826</v>
      </c>
      <c r="C589" s="19">
        <v>2019</v>
      </c>
      <c r="D589" s="155">
        <v>4981.5</v>
      </c>
    </row>
    <row r="590" spans="1:4" s="11" customFormat="1" ht="12.75">
      <c r="A590" s="2">
        <v>26</v>
      </c>
      <c r="B590" s="20" t="s">
        <v>827</v>
      </c>
      <c r="C590" s="19">
        <v>2019</v>
      </c>
      <c r="D590" s="155">
        <v>2218.37</v>
      </c>
    </row>
    <row r="591" spans="1:4" s="11" customFormat="1" ht="12.75">
      <c r="A591" s="2">
        <v>27</v>
      </c>
      <c r="B591" s="20" t="s">
        <v>828</v>
      </c>
      <c r="C591" s="19">
        <v>2019</v>
      </c>
      <c r="D591" s="155">
        <v>10891.65</v>
      </c>
    </row>
    <row r="592" spans="1:4" s="11" customFormat="1" ht="12.75">
      <c r="A592" s="2">
        <v>28</v>
      </c>
      <c r="B592" s="20" t="s">
        <v>818</v>
      </c>
      <c r="C592" s="19">
        <v>2019</v>
      </c>
      <c r="D592" s="155">
        <v>1190</v>
      </c>
    </row>
    <row r="593" spans="1:4" s="11" customFormat="1" ht="12.75">
      <c r="A593" s="2">
        <v>29</v>
      </c>
      <c r="B593" s="20" t="s">
        <v>829</v>
      </c>
      <c r="C593" s="19">
        <v>2019</v>
      </c>
      <c r="D593" s="155">
        <v>58984.65</v>
      </c>
    </row>
    <row r="594" spans="1:4" s="11" customFormat="1" ht="12.75">
      <c r="A594" s="2">
        <v>30</v>
      </c>
      <c r="B594" s="20" t="s">
        <v>830</v>
      </c>
      <c r="C594" s="19">
        <v>2019</v>
      </c>
      <c r="D594" s="155">
        <v>1710</v>
      </c>
    </row>
    <row r="595" spans="1:4" s="11" customFormat="1" ht="12.75">
      <c r="A595" s="2">
        <v>31</v>
      </c>
      <c r="B595" s="347" t="s">
        <v>1450</v>
      </c>
      <c r="C595" s="348">
        <v>2019</v>
      </c>
      <c r="D595" s="189">
        <v>1088</v>
      </c>
    </row>
    <row r="596" spans="1:4" s="11" customFormat="1" ht="12.75">
      <c r="A596" s="2">
        <v>32</v>
      </c>
      <c r="B596" s="347" t="s">
        <v>1451</v>
      </c>
      <c r="C596" s="348">
        <v>2019</v>
      </c>
      <c r="D596" s="189">
        <v>1316.97</v>
      </c>
    </row>
    <row r="597" spans="1:4" s="11" customFormat="1" ht="12.75">
      <c r="A597" s="2">
        <v>33</v>
      </c>
      <c r="B597" s="347" t="s">
        <v>1452</v>
      </c>
      <c r="C597" s="348">
        <v>2019</v>
      </c>
      <c r="D597" s="189">
        <v>168300</v>
      </c>
    </row>
    <row r="598" spans="1:4" s="11" customFormat="1" ht="12.75">
      <c r="A598" s="2">
        <v>34</v>
      </c>
      <c r="B598" s="347" t="s">
        <v>1453</v>
      </c>
      <c r="C598" s="348">
        <v>2019</v>
      </c>
      <c r="D598" s="189">
        <v>19926</v>
      </c>
    </row>
    <row r="599" spans="1:4" s="11" customFormat="1" ht="12.75">
      <c r="A599" s="2">
        <v>35</v>
      </c>
      <c r="B599" s="347" t="s">
        <v>1454</v>
      </c>
      <c r="C599" s="348">
        <v>2019</v>
      </c>
      <c r="D599" s="189">
        <v>56430</v>
      </c>
    </row>
    <row r="600" spans="1:4" ht="12.75">
      <c r="A600" s="2"/>
      <c r="B600" s="17" t="s">
        <v>0</v>
      </c>
      <c r="C600" s="2"/>
      <c r="D600" s="52">
        <f>SUM(D565:D599)</f>
        <v>377486.42000000004</v>
      </c>
    </row>
    <row r="601" spans="1:4" ht="12.75">
      <c r="A601" s="366" t="s">
        <v>6</v>
      </c>
      <c r="B601" s="366"/>
      <c r="C601" s="366"/>
      <c r="D601" s="366"/>
    </row>
    <row r="602" spans="1:4" ht="12.75">
      <c r="A602" s="2">
        <v>1</v>
      </c>
      <c r="B602" s="78" t="s">
        <v>782</v>
      </c>
      <c r="C602" s="79">
        <v>2015</v>
      </c>
      <c r="D602" s="81">
        <v>3775</v>
      </c>
    </row>
    <row r="603" spans="1:4" ht="12.75">
      <c r="A603" s="2">
        <v>2</v>
      </c>
      <c r="B603" s="78" t="s">
        <v>783</v>
      </c>
      <c r="C603" s="79">
        <v>2015</v>
      </c>
      <c r="D603" s="81">
        <v>7550</v>
      </c>
    </row>
    <row r="604" spans="1:4" ht="12.75">
      <c r="A604" s="2">
        <v>3</v>
      </c>
      <c r="B604" s="78" t="s">
        <v>784</v>
      </c>
      <c r="C604" s="79">
        <v>2015</v>
      </c>
      <c r="D604" s="81">
        <v>1058</v>
      </c>
    </row>
    <row r="605" spans="1:4" ht="12.75">
      <c r="A605" s="2">
        <v>4</v>
      </c>
      <c r="B605" s="78" t="s">
        <v>785</v>
      </c>
      <c r="C605" s="79">
        <v>2015</v>
      </c>
      <c r="D605" s="81">
        <v>2050</v>
      </c>
    </row>
    <row r="606" spans="1:4" ht="12.75">
      <c r="A606" s="2">
        <v>5</v>
      </c>
      <c r="B606" s="78" t="s">
        <v>786</v>
      </c>
      <c r="C606" s="79">
        <v>2015</v>
      </c>
      <c r="D606" s="81">
        <v>1209</v>
      </c>
    </row>
    <row r="607" spans="1:4" ht="12.75">
      <c r="A607" s="2">
        <v>6</v>
      </c>
      <c r="B607" s="78" t="s">
        <v>787</v>
      </c>
      <c r="C607" s="79">
        <v>2015</v>
      </c>
      <c r="D607" s="81">
        <v>7196</v>
      </c>
    </row>
    <row r="608" spans="1:4" ht="12.75">
      <c r="A608" s="2">
        <v>7</v>
      </c>
      <c r="B608" s="78" t="s">
        <v>789</v>
      </c>
      <c r="C608" s="79">
        <v>2015</v>
      </c>
      <c r="D608" s="81">
        <v>1800</v>
      </c>
    </row>
    <row r="609" spans="1:4" ht="12.75">
      <c r="A609" s="2">
        <v>8</v>
      </c>
      <c r="B609" s="78" t="s">
        <v>788</v>
      </c>
      <c r="C609" s="79">
        <v>2016</v>
      </c>
      <c r="D609" s="81">
        <v>1000</v>
      </c>
    </row>
    <row r="610" spans="1:4" ht="12.75">
      <c r="A610" s="2">
        <v>9</v>
      </c>
      <c r="B610" s="78" t="s">
        <v>788</v>
      </c>
      <c r="C610" s="79">
        <v>2016</v>
      </c>
      <c r="D610" s="81">
        <v>1000</v>
      </c>
    </row>
    <row r="611" spans="1:4" ht="12.75">
      <c r="A611" s="2">
        <v>10</v>
      </c>
      <c r="B611" s="78" t="s">
        <v>788</v>
      </c>
      <c r="C611" s="79">
        <v>2016</v>
      </c>
      <c r="D611" s="81">
        <v>1000</v>
      </c>
    </row>
    <row r="612" spans="1:4" ht="12.75">
      <c r="A612" s="2">
        <v>11</v>
      </c>
      <c r="B612" s="78" t="s">
        <v>788</v>
      </c>
      <c r="C612" s="79">
        <v>2016</v>
      </c>
      <c r="D612" s="81">
        <v>1000</v>
      </c>
    </row>
    <row r="613" spans="1:4" ht="12.75">
      <c r="A613" s="2">
        <v>12</v>
      </c>
      <c r="B613" s="78" t="s">
        <v>788</v>
      </c>
      <c r="C613" s="79">
        <v>2016</v>
      </c>
      <c r="D613" s="81">
        <v>1000</v>
      </c>
    </row>
    <row r="614" spans="1:4" ht="12.75">
      <c r="A614" s="2">
        <v>13</v>
      </c>
      <c r="B614" s="78" t="s">
        <v>788</v>
      </c>
      <c r="C614" s="79">
        <v>2016</v>
      </c>
      <c r="D614" s="81">
        <v>1000</v>
      </c>
    </row>
    <row r="615" spans="1:4" ht="12.75">
      <c r="A615" s="2">
        <v>14</v>
      </c>
      <c r="B615" s="78" t="s">
        <v>363</v>
      </c>
      <c r="C615" s="79">
        <v>2016</v>
      </c>
      <c r="D615" s="81">
        <v>2929</v>
      </c>
    </row>
    <row r="616" spans="1:4" ht="12.75">
      <c r="A616" s="2">
        <v>15</v>
      </c>
      <c r="B616" s="78" t="s">
        <v>790</v>
      </c>
      <c r="C616" s="79">
        <v>2017</v>
      </c>
      <c r="D616" s="81">
        <v>1500</v>
      </c>
    </row>
    <row r="617" spans="1:4" ht="12.75">
      <c r="A617" s="2">
        <v>16</v>
      </c>
      <c r="B617" s="78" t="s">
        <v>791</v>
      </c>
      <c r="C617" s="79">
        <v>2017</v>
      </c>
      <c r="D617" s="81">
        <v>449.99</v>
      </c>
    </row>
    <row r="618" spans="1:4" ht="12.75">
      <c r="A618" s="2">
        <v>17</v>
      </c>
      <c r="B618" s="78" t="s">
        <v>792</v>
      </c>
      <c r="C618" s="79">
        <v>2017</v>
      </c>
      <c r="D618" s="81">
        <v>1338</v>
      </c>
    </row>
    <row r="619" spans="1:4" ht="12.75">
      <c r="A619" s="2">
        <v>18</v>
      </c>
      <c r="B619" s="78" t="s">
        <v>793</v>
      </c>
      <c r="C619" s="79">
        <v>2017</v>
      </c>
      <c r="D619" s="81">
        <v>3021</v>
      </c>
    </row>
    <row r="620" spans="1:4" ht="12.75">
      <c r="A620" s="2">
        <v>19</v>
      </c>
      <c r="B620" s="78" t="s">
        <v>794</v>
      </c>
      <c r="C620" s="79">
        <v>2017</v>
      </c>
      <c r="D620" s="81">
        <v>1150</v>
      </c>
    </row>
    <row r="621" spans="1:4" ht="12.75">
      <c r="A621" s="2">
        <v>20</v>
      </c>
      <c r="B621" s="78" t="s">
        <v>795</v>
      </c>
      <c r="C621" s="79">
        <v>2017</v>
      </c>
      <c r="D621" s="81">
        <v>3750</v>
      </c>
    </row>
    <row r="622" spans="1:4" ht="12.75">
      <c r="A622" s="2">
        <v>21</v>
      </c>
      <c r="B622" s="78" t="s">
        <v>796</v>
      </c>
      <c r="C622" s="79">
        <v>2018</v>
      </c>
      <c r="D622" s="81">
        <v>2279</v>
      </c>
    </row>
    <row r="623" spans="1:4" ht="12.75">
      <c r="A623" s="2">
        <v>22</v>
      </c>
      <c r="B623" s="78" t="s">
        <v>797</v>
      </c>
      <c r="C623" s="79">
        <v>2018</v>
      </c>
      <c r="D623" s="81">
        <v>2030</v>
      </c>
    </row>
    <row r="624" spans="1:4" ht="12.75">
      <c r="A624" s="2">
        <v>23</v>
      </c>
      <c r="B624" s="78" t="s">
        <v>798</v>
      </c>
      <c r="C624" s="79">
        <v>2018</v>
      </c>
      <c r="D624" s="81">
        <v>3700</v>
      </c>
    </row>
    <row r="625" spans="1:4" ht="12.75">
      <c r="A625" s="2">
        <v>24</v>
      </c>
      <c r="B625" s="78" t="s">
        <v>799</v>
      </c>
      <c r="C625" s="79">
        <v>2018</v>
      </c>
      <c r="D625" s="81">
        <v>1900</v>
      </c>
    </row>
    <row r="626" spans="1:4" ht="12.75">
      <c r="A626" s="2">
        <v>25</v>
      </c>
      <c r="B626" s="78" t="s">
        <v>800</v>
      </c>
      <c r="C626" s="79">
        <v>2018</v>
      </c>
      <c r="D626" s="80">
        <v>380</v>
      </c>
    </row>
    <row r="627" spans="1:4" s="18" customFormat="1" ht="12.75">
      <c r="A627" s="2">
        <v>26</v>
      </c>
      <c r="B627" s="78" t="s">
        <v>801</v>
      </c>
      <c r="C627" s="79">
        <v>2018</v>
      </c>
      <c r="D627" s="81">
        <v>2200</v>
      </c>
    </row>
    <row r="628" spans="1:4" s="4" customFormat="1" ht="12.75" customHeight="1">
      <c r="A628" s="2">
        <v>27</v>
      </c>
      <c r="B628" s="1" t="s">
        <v>802</v>
      </c>
      <c r="C628" s="2">
        <v>2019</v>
      </c>
      <c r="D628" s="34">
        <v>1291.5</v>
      </c>
    </row>
    <row r="629" spans="1:4" ht="12.75">
      <c r="A629" s="2">
        <v>28</v>
      </c>
      <c r="B629" s="1" t="s">
        <v>803</v>
      </c>
      <c r="C629" s="2">
        <v>2019</v>
      </c>
      <c r="D629" s="34">
        <v>2306.25</v>
      </c>
    </row>
    <row r="630" spans="1:4" ht="12.75">
      <c r="A630" s="2">
        <v>29</v>
      </c>
      <c r="B630" s="349" t="s">
        <v>1455</v>
      </c>
      <c r="C630" s="348">
        <v>2019</v>
      </c>
      <c r="D630" s="125">
        <v>9225</v>
      </c>
    </row>
    <row r="631" spans="1:4" ht="12.75">
      <c r="A631" s="2">
        <v>30</v>
      </c>
      <c r="B631" s="347" t="s">
        <v>1456</v>
      </c>
      <c r="C631" s="348">
        <v>2019</v>
      </c>
      <c r="D631" s="125">
        <v>14145</v>
      </c>
    </row>
    <row r="632" spans="1:4" ht="12.75">
      <c r="A632" s="2"/>
      <c r="B632" s="17" t="s">
        <v>0</v>
      </c>
      <c r="C632" s="2"/>
      <c r="D632" s="35">
        <f>SUM(D602:D631)</f>
        <v>84232.73999999999</v>
      </c>
    </row>
    <row r="633" spans="1:4" ht="12.75">
      <c r="A633" s="363" t="s">
        <v>902</v>
      </c>
      <c r="B633" s="364"/>
      <c r="C633" s="364"/>
      <c r="D633" s="365"/>
    </row>
    <row r="634" spans="1:4" ht="12.75">
      <c r="A634" s="366" t="s">
        <v>5</v>
      </c>
      <c r="B634" s="366"/>
      <c r="C634" s="366"/>
      <c r="D634" s="366"/>
    </row>
    <row r="635" spans="1:4" ht="12.75">
      <c r="A635" s="2">
        <v>1</v>
      </c>
      <c r="B635" s="20" t="s">
        <v>930</v>
      </c>
      <c r="C635" s="19">
        <v>2015</v>
      </c>
      <c r="D635" s="155">
        <v>559</v>
      </c>
    </row>
    <row r="636" spans="1:4" ht="12.75">
      <c r="A636" s="2">
        <v>2</v>
      </c>
      <c r="B636" s="20" t="s">
        <v>931</v>
      </c>
      <c r="C636" s="19">
        <v>2015</v>
      </c>
      <c r="D636" s="155">
        <v>600</v>
      </c>
    </row>
    <row r="637" spans="1:6" s="4" customFormat="1" ht="12.75" customHeight="1">
      <c r="A637" s="2">
        <v>3</v>
      </c>
      <c r="B637" s="20" t="s">
        <v>932</v>
      </c>
      <c r="C637" s="19">
        <v>2015</v>
      </c>
      <c r="D637" s="155">
        <v>2967</v>
      </c>
      <c r="F637" s="12"/>
    </row>
    <row r="638" spans="1:6" s="4" customFormat="1" ht="12.75" customHeight="1">
      <c r="A638" s="2">
        <v>4</v>
      </c>
      <c r="B638" s="20" t="s">
        <v>933</v>
      </c>
      <c r="C638" s="19">
        <v>2014</v>
      </c>
      <c r="D638" s="155">
        <v>2838.99</v>
      </c>
      <c r="F638" s="12"/>
    </row>
    <row r="639" spans="1:6" s="4" customFormat="1" ht="12.75">
      <c r="A639" s="2">
        <v>5</v>
      </c>
      <c r="B639" s="20" t="s">
        <v>934</v>
      </c>
      <c r="C639" s="19">
        <v>2018</v>
      </c>
      <c r="D639" s="155">
        <v>4059</v>
      </c>
      <c r="F639" s="12"/>
    </row>
    <row r="640" spans="1:4" s="4" customFormat="1" ht="12.75">
      <c r="A640" s="2">
        <v>6</v>
      </c>
      <c r="B640" s="20" t="s">
        <v>935</v>
      </c>
      <c r="C640" s="19">
        <v>2018</v>
      </c>
      <c r="D640" s="155">
        <v>1020.9</v>
      </c>
    </row>
    <row r="641" spans="1:4" s="4" customFormat="1" ht="12.75">
      <c r="A641" s="2"/>
      <c r="B641" s="17" t="s">
        <v>0</v>
      </c>
      <c r="C641" s="2"/>
      <c r="D641" s="52">
        <f>SUM(D635:D640)</f>
        <v>12044.89</v>
      </c>
    </row>
    <row r="642" spans="1:4" s="4" customFormat="1" ht="12.75">
      <c r="A642" s="366" t="s">
        <v>6</v>
      </c>
      <c r="B642" s="366"/>
      <c r="C642" s="366"/>
      <c r="D642" s="366"/>
    </row>
    <row r="643" spans="1:4" s="4" customFormat="1" ht="12.75">
      <c r="A643" s="2">
        <v>1</v>
      </c>
      <c r="B643" s="1" t="s">
        <v>929</v>
      </c>
      <c r="C643" s="9">
        <v>2016</v>
      </c>
      <c r="D643" s="268">
        <v>1619</v>
      </c>
    </row>
    <row r="644" spans="1:4" s="11" customFormat="1" ht="12.75">
      <c r="A644" s="2"/>
      <c r="B644" s="17" t="s">
        <v>0</v>
      </c>
      <c r="C644" s="2"/>
      <c r="D644" s="35">
        <f>SUM(D643:D643)</f>
        <v>1619</v>
      </c>
    </row>
    <row r="645" spans="1:4" s="11" customFormat="1" ht="12.75">
      <c r="A645" s="366" t="s">
        <v>27</v>
      </c>
      <c r="B645" s="366"/>
      <c r="C645" s="366"/>
      <c r="D645" s="366"/>
    </row>
    <row r="646" spans="1:4" s="11" customFormat="1" ht="12.75">
      <c r="A646" s="2">
        <v>1</v>
      </c>
      <c r="B646" s="1" t="s">
        <v>926</v>
      </c>
      <c r="C646" s="2">
        <v>2015</v>
      </c>
      <c r="D646" s="34">
        <v>2399</v>
      </c>
    </row>
    <row r="647" spans="1:4" s="11" customFormat="1" ht="12.75">
      <c r="A647" s="2">
        <v>2</v>
      </c>
      <c r="B647" s="1" t="s">
        <v>927</v>
      </c>
      <c r="C647" s="2">
        <v>2016</v>
      </c>
      <c r="D647" s="34">
        <v>502.2</v>
      </c>
    </row>
    <row r="648" spans="1:4" s="11" customFormat="1" ht="12.75">
      <c r="A648" s="2">
        <v>3</v>
      </c>
      <c r="B648" s="1" t="s">
        <v>928</v>
      </c>
      <c r="C648" s="2">
        <v>2018</v>
      </c>
      <c r="D648" s="267">
        <v>268.99</v>
      </c>
    </row>
    <row r="649" spans="1:4" s="11" customFormat="1" ht="12.75">
      <c r="A649" s="2"/>
      <c r="B649" s="17" t="s">
        <v>0</v>
      </c>
      <c r="C649" s="2"/>
      <c r="D649" s="35">
        <f>SUM(D646:D648)</f>
        <v>3170.1899999999996</v>
      </c>
    </row>
    <row r="650" spans="1:4" s="11" customFormat="1" ht="12.75">
      <c r="A650" s="363" t="s">
        <v>936</v>
      </c>
      <c r="B650" s="364"/>
      <c r="C650" s="364"/>
      <c r="D650" s="365"/>
    </row>
    <row r="651" spans="1:4" s="11" customFormat="1" ht="12.75">
      <c r="A651" s="366" t="s">
        <v>5</v>
      </c>
      <c r="B651" s="366"/>
      <c r="C651" s="366"/>
      <c r="D651" s="366"/>
    </row>
    <row r="652" spans="1:4" s="11" customFormat="1" ht="12.75">
      <c r="A652" s="2">
        <v>1</v>
      </c>
      <c r="B652" s="146" t="s">
        <v>622</v>
      </c>
      <c r="C652" s="115">
        <v>2015</v>
      </c>
      <c r="D652" s="139">
        <v>1419</v>
      </c>
    </row>
    <row r="653" spans="1:4" s="11" customFormat="1" ht="12.75">
      <c r="A653" s="2">
        <v>2</v>
      </c>
      <c r="B653" s="1" t="s">
        <v>421</v>
      </c>
      <c r="C653" s="2">
        <v>2019</v>
      </c>
      <c r="D653" s="125">
        <v>642</v>
      </c>
    </row>
    <row r="654" spans="1:4" s="11" customFormat="1" ht="12.75">
      <c r="A654" s="2"/>
      <c r="B654" s="17" t="s">
        <v>0</v>
      </c>
      <c r="C654" s="2"/>
      <c r="D654" s="52">
        <f>SUM(D652:D653)</f>
        <v>2061</v>
      </c>
    </row>
    <row r="655" spans="1:4" s="11" customFormat="1" ht="12.75">
      <c r="A655" s="363" t="s">
        <v>962</v>
      </c>
      <c r="B655" s="364"/>
      <c r="C655" s="364"/>
      <c r="D655" s="365"/>
    </row>
    <row r="656" spans="1:4" s="11" customFormat="1" ht="12.75">
      <c r="A656" s="366" t="s">
        <v>5</v>
      </c>
      <c r="B656" s="366"/>
      <c r="C656" s="366"/>
      <c r="D656" s="366"/>
    </row>
    <row r="657" spans="1:4" s="11" customFormat="1" ht="12.75">
      <c r="A657" s="2">
        <v>1</v>
      </c>
      <c r="B657" s="278" t="s">
        <v>963</v>
      </c>
      <c r="C657" s="279">
        <v>2015</v>
      </c>
      <c r="D657" s="283">
        <v>999</v>
      </c>
    </row>
    <row r="658" spans="1:4" s="11" customFormat="1" ht="12.75">
      <c r="A658" s="2">
        <v>2</v>
      </c>
      <c r="B658" s="278" t="s">
        <v>964</v>
      </c>
      <c r="C658" s="279">
        <v>2015</v>
      </c>
      <c r="D658" s="283">
        <v>765</v>
      </c>
    </row>
    <row r="659" spans="1:4" s="11" customFormat="1" ht="12.75">
      <c r="A659" s="2">
        <v>3</v>
      </c>
      <c r="B659" s="278" t="s">
        <v>965</v>
      </c>
      <c r="C659" s="279">
        <v>2016</v>
      </c>
      <c r="D659" s="283">
        <v>1949</v>
      </c>
    </row>
    <row r="660" spans="1:4" s="11" customFormat="1" ht="12.75">
      <c r="A660" s="2">
        <v>4</v>
      </c>
      <c r="B660" s="278" t="s">
        <v>622</v>
      </c>
      <c r="C660" s="279">
        <v>2017</v>
      </c>
      <c r="D660" s="283">
        <v>2528</v>
      </c>
    </row>
    <row r="661" spans="1:4" s="11" customFormat="1" ht="12.75">
      <c r="A661" s="2">
        <v>5</v>
      </c>
      <c r="B661" s="278" t="s">
        <v>622</v>
      </c>
      <c r="C661" s="279">
        <v>2017</v>
      </c>
      <c r="D661" s="283">
        <v>2528</v>
      </c>
    </row>
    <row r="662" spans="1:4" s="11" customFormat="1" ht="12.75">
      <c r="A662" s="2">
        <v>6</v>
      </c>
      <c r="B662" s="278" t="s">
        <v>421</v>
      </c>
      <c r="C662" s="279">
        <v>2018</v>
      </c>
      <c r="D662" s="283">
        <v>335</v>
      </c>
    </row>
    <row r="663" spans="1:4" s="11" customFormat="1" ht="12.75">
      <c r="A663" s="2">
        <v>7</v>
      </c>
      <c r="B663" s="278" t="s">
        <v>963</v>
      </c>
      <c r="C663" s="279">
        <v>2018</v>
      </c>
      <c r="D663" s="283">
        <v>949.98</v>
      </c>
    </row>
    <row r="664" spans="1:4" s="11" customFormat="1" ht="12.75">
      <c r="A664" s="2">
        <v>8</v>
      </c>
      <c r="B664" s="281" t="s">
        <v>966</v>
      </c>
      <c r="C664" s="277">
        <v>2018</v>
      </c>
      <c r="D664" s="284">
        <v>619</v>
      </c>
    </row>
    <row r="665" spans="1:4" s="11" customFormat="1" ht="12.75">
      <c r="A665" s="2">
        <v>9</v>
      </c>
      <c r="B665" s="200" t="s">
        <v>967</v>
      </c>
      <c r="C665" s="201">
        <v>2019</v>
      </c>
      <c r="D665" s="285">
        <v>1060</v>
      </c>
    </row>
    <row r="666" spans="1:4" s="11" customFormat="1" ht="12.75">
      <c r="A666" s="2">
        <v>10</v>
      </c>
      <c r="B666" s="200" t="s">
        <v>622</v>
      </c>
      <c r="C666" s="201">
        <v>2019</v>
      </c>
      <c r="D666" s="285">
        <v>2100</v>
      </c>
    </row>
    <row r="667" spans="1:4" s="11" customFormat="1" ht="12.75">
      <c r="A667" s="2"/>
      <c r="B667" s="17" t="s">
        <v>0</v>
      </c>
      <c r="C667" s="2"/>
      <c r="D667" s="52">
        <f>SUM(D657:D666)</f>
        <v>13832.98</v>
      </c>
    </row>
    <row r="668" spans="1:4" s="11" customFormat="1" ht="12.75">
      <c r="A668" s="366" t="s">
        <v>6</v>
      </c>
      <c r="B668" s="366"/>
      <c r="C668" s="366"/>
      <c r="D668" s="366"/>
    </row>
    <row r="669" spans="1:4" s="11" customFormat="1" ht="12.75">
      <c r="A669" s="2">
        <v>1</v>
      </c>
      <c r="B669" s="278" t="s">
        <v>659</v>
      </c>
      <c r="C669" s="279">
        <v>2017</v>
      </c>
      <c r="D669" s="280">
        <v>3491.51</v>
      </c>
    </row>
    <row r="670" spans="1:4" s="11" customFormat="1" ht="12.75">
      <c r="A670" s="2">
        <v>2</v>
      </c>
      <c r="B670" s="278" t="s">
        <v>659</v>
      </c>
      <c r="C670" s="279">
        <v>2017</v>
      </c>
      <c r="D670" s="280">
        <v>3491.51</v>
      </c>
    </row>
    <row r="671" spans="1:4" s="11" customFormat="1" ht="12.75">
      <c r="A671" s="2">
        <v>3</v>
      </c>
      <c r="B671" s="281" t="s">
        <v>659</v>
      </c>
      <c r="C671" s="277">
        <v>2017</v>
      </c>
      <c r="D671" s="282">
        <v>3491.51</v>
      </c>
    </row>
    <row r="672" spans="1:4" s="11" customFormat="1" ht="12.75">
      <c r="A672" s="2"/>
      <c r="B672" s="17" t="s">
        <v>0</v>
      </c>
      <c r="C672" s="2"/>
      <c r="D672" s="35">
        <f>SUM(D669:D671)</f>
        <v>10474.53</v>
      </c>
    </row>
    <row r="673" spans="1:4" s="11" customFormat="1" ht="12.75">
      <c r="A673" s="366" t="s">
        <v>27</v>
      </c>
      <c r="B673" s="366"/>
      <c r="C673" s="366"/>
      <c r="D673" s="366"/>
    </row>
    <row r="674" spans="1:4" s="11" customFormat="1" ht="12.75">
      <c r="A674" s="2">
        <v>1</v>
      </c>
      <c r="B674" s="200" t="s">
        <v>968</v>
      </c>
      <c r="C674" s="201">
        <v>2019</v>
      </c>
      <c r="D674" s="285">
        <v>1650</v>
      </c>
    </row>
    <row r="675" spans="1:4" s="11" customFormat="1" ht="12.75">
      <c r="A675" s="2">
        <v>2</v>
      </c>
      <c r="B675" s="200" t="s">
        <v>968</v>
      </c>
      <c r="C675" s="201">
        <v>2019</v>
      </c>
      <c r="D675" s="285">
        <v>1650</v>
      </c>
    </row>
    <row r="676" spans="1:4" s="11" customFormat="1" ht="12.75">
      <c r="A676" s="2"/>
      <c r="B676" s="17" t="s">
        <v>0</v>
      </c>
      <c r="C676" s="2"/>
      <c r="D676" s="35">
        <f>SUM(D674:D675)</f>
        <v>3300</v>
      </c>
    </row>
    <row r="677" spans="1:4" s="11" customFormat="1" ht="12.75">
      <c r="A677" s="363" t="s">
        <v>970</v>
      </c>
      <c r="B677" s="364"/>
      <c r="C677" s="364"/>
      <c r="D677" s="365"/>
    </row>
    <row r="678" spans="1:4" s="11" customFormat="1" ht="12.75">
      <c r="A678" s="366" t="s">
        <v>5</v>
      </c>
      <c r="B678" s="366"/>
      <c r="C678" s="366"/>
      <c r="D678" s="366"/>
    </row>
    <row r="679" spans="1:4" s="11" customFormat="1" ht="12.75">
      <c r="A679" s="2">
        <v>1</v>
      </c>
      <c r="B679" s="20" t="s">
        <v>971</v>
      </c>
      <c r="C679" s="19">
        <v>2015</v>
      </c>
      <c r="D679" s="155">
        <v>444</v>
      </c>
    </row>
    <row r="680" spans="1:4" s="11" customFormat="1" ht="12.75">
      <c r="A680" s="2">
        <v>2</v>
      </c>
      <c r="B680" s="20" t="s">
        <v>971</v>
      </c>
      <c r="C680" s="19">
        <v>2015</v>
      </c>
      <c r="D680" s="155">
        <v>444</v>
      </c>
    </row>
    <row r="681" spans="1:4" s="11" customFormat="1" ht="12.75">
      <c r="A681" s="2">
        <v>3</v>
      </c>
      <c r="B681" s="20" t="s">
        <v>972</v>
      </c>
      <c r="C681" s="19">
        <v>2015</v>
      </c>
      <c r="D681" s="155">
        <v>3500</v>
      </c>
    </row>
    <row r="682" spans="1:4" s="11" customFormat="1" ht="12.75">
      <c r="A682" s="2">
        <v>4</v>
      </c>
      <c r="B682" s="20" t="s">
        <v>973</v>
      </c>
      <c r="C682" s="19">
        <v>2015</v>
      </c>
      <c r="D682" s="155">
        <v>1030</v>
      </c>
    </row>
    <row r="683" spans="1:4" s="11" customFormat="1" ht="12.75">
      <c r="A683" s="2">
        <v>5</v>
      </c>
      <c r="B683" s="20" t="s">
        <v>974</v>
      </c>
      <c r="C683" s="19">
        <v>2015</v>
      </c>
      <c r="D683" s="155">
        <v>1490</v>
      </c>
    </row>
    <row r="684" spans="1:4" s="11" customFormat="1" ht="12.75">
      <c r="A684" s="2">
        <v>6</v>
      </c>
      <c r="B684" s="20" t="s">
        <v>975</v>
      </c>
      <c r="C684" s="19">
        <v>2015</v>
      </c>
      <c r="D684" s="155">
        <v>180</v>
      </c>
    </row>
    <row r="685" spans="1:4" s="11" customFormat="1" ht="12.75">
      <c r="A685" s="2">
        <v>7</v>
      </c>
      <c r="B685" s="20" t="s">
        <v>975</v>
      </c>
      <c r="C685" s="19">
        <v>2015</v>
      </c>
      <c r="D685" s="155">
        <v>180</v>
      </c>
    </row>
    <row r="686" spans="1:4" s="11" customFormat="1" ht="12.75">
      <c r="A686" s="2">
        <v>8</v>
      </c>
      <c r="B686" s="20" t="s">
        <v>976</v>
      </c>
      <c r="C686" s="19">
        <v>2015</v>
      </c>
      <c r="D686" s="155">
        <v>13300</v>
      </c>
    </row>
    <row r="687" spans="1:4" s="11" customFormat="1" ht="12.75">
      <c r="A687" s="2">
        <v>9</v>
      </c>
      <c r="B687" s="20" t="s">
        <v>977</v>
      </c>
      <c r="C687" s="19">
        <v>2015</v>
      </c>
      <c r="D687" s="155">
        <v>4599</v>
      </c>
    </row>
    <row r="688" spans="1:4" s="11" customFormat="1" ht="12.75">
      <c r="A688" s="2">
        <v>10</v>
      </c>
      <c r="B688" s="20" t="s">
        <v>978</v>
      </c>
      <c r="C688" s="19">
        <v>2016</v>
      </c>
      <c r="D688" s="155">
        <v>180</v>
      </c>
    </row>
    <row r="689" spans="1:4" s="11" customFormat="1" ht="12.75">
      <c r="A689" s="2">
        <v>11</v>
      </c>
      <c r="B689" s="20" t="s">
        <v>978</v>
      </c>
      <c r="C689" s="19">
        <v>2016</v>
      </c>
      <c r="D689" s="155">
        <v>180</v>
      </c>
    </row>
    <row r="690" spans="1:4" s="11" customFormat="1" ht="25.5">
      <c r="A690" s="2">
        <v>12</v>
      </c>
      <c r="B690" s="20" t="s">
        <v>979</v>
      </c>
      <c r="C690" s="19">
        <v>2016</v>
      </c>
      <c r="D690" s="155">
        <v>2920</v>
      </c>
    </row>
    <row r="691" spans="1:4" s="11" customFormat="1" ht="25.5">
      <c r="A691" s="2">
        <v>13</v>
      </c>
      <c r="B691" s="20" t="s">
        <v>979</v>
      </c>
      <c r="C691" s="19">
        <v>2016</v>
      </c>
      <c r="D691" s="155">
        <v>2920</v>
      </c>
    </row>
    <row r="692" spans="1:4" s="11" customFormat="1" ht="12.75">
      <c r="A692" s="2">
        <v>14</v>
      </c>
      <c r="B692" s="20" t="s">
        <v>980</v>
      </c>
      <c r="C692" s="19">
        <v>2016</v>
      </c>
      <c r="D692" s="155">
        <v>449</v>
      </c>
    </row>
    <row r="693" spans="1:4" s="11" customFormat="1" ht="12.75">
      <c r="A693" s="2">
        <v>15</v>
      </c>
      <c r="B693" s="20" t="s">
        <v>981</v>
      </c>
      <c r="C693" s="19">
        <v>2016</v>
      </c>
      <c r="D693" s="155">
        <v>1240</v>
      </c>
    </row>
    <row r="694" spans="1:4" s="11" customFormat="1" ht="12.75">
      <c r="A694" s="2">
        <v>16</v>
      </c>
      <c r="B694" s="20" t="s">
        <v>982</v>
      </c>
      <c r="C694" s="19">
        <v>2017</v>
      </c>
      <c r="D694" s="155">
        <v>556</v>
      </c>
    </row>
    <row r="695" spans="1:4" s="11" customFormat="1" ht="12.75">
      <c r="A695" s="2">
        <v>17</v>
      </c>
      <c r="B695" s="20" t="s">
        <v>983</v>
      </c>
      <c r="C695" s="19">
        <v>2017</v>
      </c>
      <c r="D695" s="155">
        <v>738</v>
      </c>
    </row>
    <row r="696" spans="1:4" s="11" customFormat="1" ht="25.5">
      <c r="A696" s="2">
        <v>18</v>
      </c>
      <c r="B696" s="20" t="s">
        <v>984</v>
      </c>
      <c r="C696" s="19">
        <v>2018</v>
      </c>
      <c r="D696" s="155">
        <v>3757.65</v>
      </c>
    </row>
    <row r="697" spans="1:4" s="11" customFormat="1" ht="25.5">
      <c r="A697" s="2">
        <v>19</v>
      </c>
      <c r="B697" s="20" t="s">
        <v>984</v>
      </c>
      <c r="C697" s="19">
        <v>2018</v>
      </c>
      <c r="D697" s="155">
        <v>3757.65</v>
      </c>
    </row>
    <row r="698" spans="1:4" s="11" customFormat="1" ht="25.5">
      <c r="A698" s="2">
        <v>20</v>
      </c>
      <c r="B698" s="20" t="s">
        <v>984</v>
      </c>
      <c r="C698" s="19">
        <v>2018</v>
      </c>
      <c r="D698" s="155">
        <v>3874.5</v>
      </c>
    </row>
    <row r="699" spans="1:4" s="11" customFormat="1" ht="25.5">
      <c r="A699" s="2">
        <v>21</v>
      </c>
      <c r="B699" s="20" t="s">
        <v>984</v>
      </c>
      <c r="C699" s="19">
        <v>2018</v>
      </c>
      <c r="D699" s="155">
        <v>3874.5</v>
      </c>
    </row>
    <row r="700" spans="1:4" s="11" customFormat="1" ht="25.5">
      <c r="A700" s="2">
        <v>22</v>
      </c>
      <c r="B700" s="20" t="s">
        <v>984</v>
      </c>
      <c r="C700" s="19">
        <v>2018</v>
      </c>
      <c r="D700" s="155">
        <v>3757.65</v>
      </c>
    </row>
    <row r="701" spans="1:4" s="11" customFormat="1" ht="12.75">
      <c r="A701" s="2">
        <v>23</v>
      </c>
      <c r="B701" s="20" t="s">
        <v>985</v>
      </c>
      <c r="C701" s="19">
        <v>2018</v>
      </c>
      <c r="D701" s="155">
        <v>200</v>
      </c>
    </row>
    <row r="702" spans="1:4" s="11" customFormat="1" ht="25.5">
      <c r="A702" s="2">
        <v>24</v>
      </c>
      <c r="B702" s="1" t="s">
        <v>986</v>
      </c>
      <c r="C702" s="19">
        <v>2019</v>
      </c>
      <c r="D702" s="155">
        <v>3733.05</v>
      </c>
    </row>
    <row r="703" spans="1:4" s="11" customFormat="1" ht="25.5">
      <c r="A703" s="2">
        <v>25</v>
      </c>
      <c r="B703" s="1" t="s">
        <v>987</v>
      </c>
      <c r="C703" s="19">
        <v>2019</v>
      </c>
      <c r="D703" s="155">
        <v>3739.2000000000003</v>
      </c>
    </row>
    <row r="704" spans="1:4" s="11" customFormat="1" ht="25.5">
      <c r="A704" s="2">
        <v>26</v>
      </c>
      <c r="B704" s="1" t="s">
        <v>988</v>
      </c>
      <c r="C704" s="19">
        <v>2019</v>
      </c>
      <c r="D704" s="155">
        <v>3813</v>
      </c>
    </row>
    <row r="705" spans="1:4" s="11" customFormat="1" ht="12.75">
      <c r="A705" s="2">
        <v>27</v>
      </c>
      <c r="B705" s="1" t="s">
        <v>989</v>
      </c>
      <c r="C705" s="19">
        <v>2019</v>
      </c>
      <c r="D705" s="155">
        <v>3351.75</v>
      </c>
    </row>
    <row r="706" spans="1:4" s="11" customFormat="1" ht="12.75">
      <c r="A706" s="2">
        <v>28</v>
      </c>
      <c r="B706" s="1" t="s">
        <v>990</v>
      </c>
      <c r="C706" s="19">
        <v>2019</v>
      </c>
      <c r="D706" s="155">
        <v>2343.15</v>
      </c>
    </row>
    <row r="707" spans="1:4" s="11" customFormat="1" ht="12.75">
      <c r="A707" s="2"/>
      <c r="B707" s="17" t="s">
        <v>0</v>
      </c>
      <c r="C707" s="2"/>
      <c r="D707" s="52">
        <f>SUM(D679:D706)</f>
        <v>70552.1</v>
      </c>
    </row>
    <row r="708" spans="1:4" s="11" customFormat="1" ht="12.75">
      <c r="A708" s="366" t="s">
        <v>6</v>
      </c>
      <c r="B708" s="366"/>
      <c r="C708" s="366"/>
      <c r="D708" s="366"/>
    </row>
    <row r="709" spans="1:4" s="11" customFormat="1" ht="12.75">
      <c r="A709" s="2">
        <v>1</v>
      </c>
      <c r="B709" s="146" t="s">
        <v>991</v>
      </c>
      <c r="C709" s="115">
        <v>2015</v>
      </c>
      <c r="D709" s="139">
        <v>3448</v>
      </c>
    </row>
    <row r="710" spans="1:4" s="11" customFormat="1" ht="12.75">
      <c r="A710" s="2">
        <v>2</v>
      </c>
      <c r="B710" s="146" t="s">
        <v>991</v>
      </c>
      <c r="C710" s="115">
        <v>2015</v>
      </c>
      <c r="D710" s="139">
        <v>3448</v>
      </c>
    </row>
    <row r="711" spans="1:4" s="11" customFormat="1" ht="12.75">
      <c r="A711" s="2">
        <v>3</v>
      </c>
      <c r="B711" s="146" t="s">
        <v>991</v>
      </c>
      <c r="C711" s="115">
        <v>2015</v>
      </c>
      <c r="D711" s="139">
        <v>3448</v>
      </c>
    </row>
    <row r="712" spans="1:4" s="11" customFormat="1" ht="12.75">
      <c r="A712" s="2">
        <v>4</v>
      </c>
      <c r="B712" s="1" t="s">
        <v>991</v>
      </c>
      <c r="C712" s="2">
        <v>2015</v>
      </c>
      <c r="D712" s="44">
        <v>3448</v>
      </c>
    </row>
    <row r="713" spans="1:4" s="11" customFormat="1" ht="12.75">
      <c r="A713" s="2">
        <v>5</v>
      </c>
      <c r="B713" s="146" t="s">
        <v>991</v>
      </c>
      <c r="C713" s="115">
        <v>2015</v>
      </c>
      <c r="D713" s="139">
        <v>3448</v>
      </c>
    </row>
    <row r="714" spans="1:4" s="11" customFormat="1" ht="25.5">
      <c r="A714" s="2">
        <v>6</v>
      </c>
      <c r="B714" s="32" t="s">
        <v>992</v>
      </c>
      <c r="C714" s="115">
        <v>2016</v>
      </c>
      <c r="D714" s="139">
        <v>3148.8</v>
      </c>
    </row>
    <row r="715" spans="1:4" s="11" customFormat="1" ht="12.75">
      <c r="A715" s="2"/>
      <c r="B715" s="17" t="s">
        <v>0</v>
      </c>
      <c r="C715" s="2"/>
      <c r="D715" s="35">
        <f>SUM(D709:D714)</f>
        <v>20388.8</v>
      </c>
    </row>
    <row r="716" spans="1:4" s="11" customFormat="1" ht="12.75">
      <c r="A716" s="363" t="s">
        <v>1009</v>
      </c>
      <c r="B716" s="364"/>
      <c r="C716" s="364"/>
      <c r="D716" s="365"/>
    </row>
    <row r="717" spans="1:4" s="11" customFormat="1" ht="12.75">
      <c r="A717" s="366" t="s">
        <v>5</v>
      </c>
      <c r="B717" s="366"/>
      <c r="C717" s="366"/>
      <c r="D717" s="366"/>
    </row>
    <row r="718" spans="1:4" s="11" customFormat="1" ht="12.75">
      <c r="A718" s="2">
        <v>1</v>
      </c>
      <c r="B718" s="1" t="s">
        <v>1010</v>
      </c>
      <c r="C718" s="2">
        <v>2015</v>
      </c>
      <c r="D718" s="34">
        <v>18248.37</v>
      </c>
    </row>
    <row r="719" spans="1:4" s="11" customFormat="1" ht="12.75">
      <c r="A719" s="2">
        <v>2</v>
      </c>
      <c r="B719" s="1" t="s">
        <v>1011</v>
      </c>
      <c r="C719" s="2">
        <v>2015</v>
      </c>
      <c r="D719" s="34">
        <v>11128.09</v>
      </c>
    </row>
    <row r="720" spans="1:4" s="11" customFormat="1" ht="25.5">
      <c r="A720" s="2">
        <v>3</v>
      </c>
      <c r="B720" s="1" t="s">
        <v>1012</v>
      </c>
      <c r="C720" s="2">
        <v>2015</v>
      </c>
      <c r="D720" s="34">
        <v>5900</v>
      </c>
    </row>
    <row r="721" spans="1:4" s="11" customFormat="1" ht="12.75">
      <c r="A721" s="2">
        <v>4</v>
      </c>
      <c r="B721" s="1" t="s">
        <v>1013</v>
      </c>
      <c r="C721" s="2">
        <v>2015</v>
      </c>
      <c r="D721" s="34">
        <v>2999</v>
      </c>
    </row>
    <row r="722" spans="1:4" s="11" customFormat="1" ht="12.75">
      <c r="A722" s="2">
        <v>5</v>
      </c>
      <c r="B722" s="1" t="s">
        <v>1013</v>
      </c>
      <c r="C722" s="2">
        <v>2015</v>
      </c>
      <c r="D722" s="34">
        <v>2999</v>
      </c>
    </row>
    <row r="723" spans="1:4" s="11" customFormat="1" ht="12.75">
      <c r="A723" s="2">
        <v>6</v>
      </c>
      <c r="B723" s="1" t="s">
        <v>1013</v>
      </c>
      <c r="C723" s="2">
        <v>2015</v>
      </c>
      <c r="D723" s="34">
        <v>2999</v>
      </c>
    </row>
    <row r="724" spans="1:4" s="11" customFormat="1" ht="12.75">
      <c r="A724" s="2">
        <v>7</v>
      </c>
      <c r="B724" s="1" t="s">
        <v>1013</v>
      </c>
      <c r="C724" s="2">
        <v>2015</v>
      </c>
      <c r="D724" s="34">
        <v>2999</v>
      </c>
    </row>
    <row r="725" spans="1:4" s="11" customFormat="1" ht="12.75">
      <c r="A725" s="2">
        <v>8</v>
      </c>
      <c r="B725" s="1" t="s">
        <v>1013</v>
      </c>
      <c r="C725" s="2">
        <v>2015</v>
      </c>
      <c r="D725" s="34">
        <v>2999</v>
      </c>
    </row>
    <row r="726" spans="1:4" s="11" customFormat="1" ht="12.75">
      <c r="A726" s="2">
        <v>9</v>
      </c>
      <c r="B726" s="1" t="s">
        <v>1013</v>
      </c>
      <c r="C726" s="2">
        <v>2015</v>
      </c>
      <c r="D726" s="34">
        <v>2999</v>
      </c>
    </row>
    <row r="727" spans="1:4" s="11" customFormat="1" ht="12.75">
      <c r="A727" s="2">
        <v>10</v>
      </c>
      <c r="B727" s="1" t="s">
        <v>1013</v>
      </c>
      <c r="C727" s="2">
        <v>2015</v>
      </c>
      <c r="D727" s="34">
        <v>2999</v>
      </c>
    </row>
    <row r="728" spans="1:4" s="11" customFormat="1" ht="12.75">
      <c r="A728" s="2">
        <v>11</v>
      </c>
      <c r="B728" s="1" t="s">
        <v>1013</v>
      </c>
      <c r="C728" s="2">
        <v>2015</v>
      </c>
      <c r="D728" s="34">
        <v>2999</v>
      </c>
    </row>
    <row r="729" spans="1:4" s="11" customFormat="1" ht="12.75">
      <c r="A729" s="2">
        <v>12</v>
      </c>
      <c r="B729" s="1" t="s">
        <v>1013</v>
      </c>
      <c r="C729" s="2">
        <v>2015</v>
      </c>
      <c r="D729" s="34">
        <v>2999</v>
      </c>
    </row>
    <row r="730" spans="1:4" s="11" customFormat="1" ht="12.75">
      <c r="A730" s="2">
        <v>13</v>
      </c>
      <c r="B730" s="1" t="s">
        <v>1013</v>
      </c>
      <c r="C730" s="2">
        <v>2015</v>
      </c>
      <c r="D730" s="34">
        <v>2999</v>
      </c>
    </row>
    <row r="731" spans="1:4" s="11" customFormat="1" ht="12.75">
      <c r="A731" s="2">
        <v>14</v>
      </c>
      <c r="B731" s="1" t="s">
        <v>1013</v>
      </c>
      <c r="C731" s="2">
        <v>2015</v>
      </c>
      <c r="D731" s="34">
        <v>2999</v>
      </c>
    </row>
    <row r="732" spans="1:4" s="11" customFormat="1" ht="12.75">
      <c r="A732" s="2">
        <v>15</v>
      </c>
      <c r="B732" s="1" t="s">
        <v>1013</v>
      </c>
      <c r="C732" s="2">
        <v>2015</v>
      </c>
      <c r="D732" s="34">
        <v>2999</v>
      </c>
    </row>
    <row r="733" spans="1:4" s="11" customFormat="1" ht="12.75">
      <c r="A733" s="2">
        <v>16</v>
      </c>
      <c r="B733" s="1" t="s">
        <v>1013</v>
      </c>
      <c r="C733" s="2">
        <v>2015</v>
      </c>
      <c r="D733" s="34">
        <v>2999</v>
      </c>
    </row>
    <row r="734" spans="1:4" s="11" customFormat="1" ht="12.75">
      <c r="A734" s="2">
        <v>17</v>
      </c>
      <c r="B734" s="1" t="s">
        <v>1013</v>
      </c>
      <c r="C734" s="2">
        <v>2015</v>
      </c>
      <c r="D734" s="34">
        <v>2999</v>
      </c>
    </row>
    <row r="735" spans="1:4" s="11" customFormat="1" ht="12.75">
      <c r="A735" s="2">
        <v>18</v>
      </c>
      <c r="B735" s="1" t="s">
        <v>1013</v>
      </c>
      <c r="C735" s="2">
        <v>2015</v>
      </c>
      <c r="D735" s="34">
        <v>2999</v>
      </c>
    </row>
    <row r="736" spans="1:4" s="11" customFormat="1" ht="12.75">
      <c r="A736" s="2">
        <v>19</v>
      </c>
      <c r="B736" s="1" t="s">
        <v>1013</v>
      </c>
      <c r="C736" s="2">
        <v>2015</v>
      </c>
      <c r="D736" s="34">
        <v>2999</v>
      </c>
    </row>
    <row r="737" spans="1:4" s="11" customFormat="1" ht="12.75">
      <c r="A737" s="2">
        <v>20</v>
      </c>
      <c r="B737" s="1" t="s">
        <v>1014</v>
      </c>
      <c r="C737" s="2">
        <v>2015</v>
      </c>
      <c r="D737" s="34">
        <v>2900</v>
      </c>
    </row>
    <row r="738" spans="1:4" s="11" customFormat="1" ht="12.75">
      <c r="A738" s="2">
        <v>21</v>
      </c>
      <c r="B738" s="1" t="s">
        <v>1014</v>
      </c>
      <c r="C738" s="2">
        <v>2015</v>
      </c>
      <c r="D738" s="34">
        <v>2900</v>
      </c>
    </row>
    <row r="739" spans="1:4" s="11" customFormat="1" ht="12.75">
      <c r="A739" s="2">
        <v>22</v>
      </c>
      <c r="B739" s="1" t="s">
        <v>1015</v>
      </c>
      <c r="C739" s="2">
        <v>2015</v>
      </c>
      <c r="D739" s="34">
        <v>650</v>
      </c>
    </row>
    <row r="740" spans="1:4" s="11" customFormat="1" ht="12.75">
      <c r="A740" s="2">
        <v>23</v>
      </c>
      <c r="B740" s="1" t="s">
        <v>1016</v>
      </c>
      <c r="C740" s="2">
        <v>2015</v>
      </c>
      <c r="D740" s="34">
        <v>470</v>
      </c>
    </row>
    <row r="741" spans="1:4" s="11" customFormat="1" ht="12.75">
      <c r="A741" s="2">
        <v>24</v>
      </c>
      <c r="B741" s="1" t="s">
        <v>1016</v>
      </c>
      <c r="C741" s="2">
        <v>2015</v>
      </c>
      <c r="D741" s="34">
        <v>470</v>
      </c>
    </row>
    <row r="742" spans="1:4" s="11" customFormat="1" ht="12.75">
      <c r="A742" s="2">
        <v>25</v>
      </c>
      <c r="B742" s="1" t="s">
        <v>1016</v>
      </c>
      <c r="C742" s="2">
        <v>2015</v>
      </c>
      <c r="D742" s="34">
        <v>470</v>
      </c>
    </row>
    <row r="743" spans="1:4" s="11" customFormat="1" ht="12.75">
      <c r="A743" s="2">
        <v>26</v>
      </c>
      <c r="B743" s="1" t="s">
        <v>1016</v>
      </c>
      <c r="C743" s="2">
        <v>2015</v>
      </c>
      <c r="D743" s="34">
        <v>470</v>
      </c>
    </row>
    <row r="744" spans="1:4" s="11" customFormat="1" ht="12.75">
      <c r="A744" s="2">
        <v>27</v>
      </c>
      <c r="B744" s="1" t="s">
        <v>1016</v>
      </c>
      <c r="C744" s="2">
        <v>2015</v>
      </c>
      <c r="D744" s="34">
        <v>470</v>
      </c>
    </row>
    <row r="745" spans="1:4" s="11" customFormat="1" ht="12.75">
      <c r="A745" s="2">
        <v>28</v>
      </c>
      <c r="B745" s="1" t="s">
        <v>1016</v>
      </c>
      <c r="C745" s="2">
        <v>2015</v>
      </c>
      <c r="D745" s="34">
        <v>470</v>
      </c>
    </row>
    <row r="746" spans="1:4" s="11" customFormat="1" ht="12.75">
      <c r="A746" s="2">
        <v>29</v>
      </c>
      <c r="B746" s="1" t="s">
        <v>1016</v>
      </c>
      <c r="C746" s="2">
        <v>2015</v>
      </c>
      <c r="D746" s="34">
        <v>470</v>
      </c>
    </row>
    <row r="747" spans="1:4" s="11" customFormat="1" ht="12.75">
      <c r="A747" s="2">
        <v>30</v>
      </c>
      <c r="B747" s="1" t="s">
        <v>1016</v>
      </c>
      <c r="C747" s="2">
        <v>2015</v>
      </c>
      <c r="D747" s="34">
        <v>470</v>
      </c>
    </row>
    <row r="748" spans="1:4" s="11" customFormat="1" ht="12.75">
      <c r="A748" s="2">
        <v>31</v>
      </c>
      <c r="B748" s="1" t="s">
        <v>1016</v>
      </c>
      <c r="C748" s="2">
        <v>2015</v>
      </c>
      <c r="D748" s="34">
        <v>470</v>
      </c>
    </row>
    <row r="749" spans="1:4" s="11" customFormat="1" ht="12.75">
      <c r="A749" s="2">
        <v>32</v>
      </c>
      <c r="B749" s="1" t="s">
        <v>1016</v>
      </c>
      <c r="C749" s="2">
        <v>2015</v>
      </c>
      <c r="D749" s="34">
        <v>470</v>
      </c>
    </row>
    <row r="750" spans="1:4" s="11" customFormat="1" ht="12.75">
      <c r="A750" s="2">
        <v>33</v>
      </c>
      <c r="B750" s="1" t="s">
        <v>1017</v>
      </c>
      <c r="C750" s="2">
        <v>2015</v>
      </c>
      <c r="D750" s="34">
        <v>320</v>
      </c>
    </row>
    <row r="751" spans="1:4" s="11" customFormat="1" ht="12.75">
      <c r="A751" s="2">
        <v>34</v>
      </c>
      <c r="B751" s="1" t="s">
        <v>1017</v>
      </c>
      <c r="C751" s="2">
        <v>2015</v>
      </c>
      <c r="D751" s="34">
        <v>320</v>
      </c>
    </row>
    <row r="752" spans="1:4" s="11" customFormat="1" ht="12.75">
      <c r="A752" s="2">
        <v>35</v>
      </c>
      <c r="B752" s="1" t="s">
        <v>1017</v>
      </c>
      <c r="C752" s="2">
        <v>2015</v>
      </c>
      <c r="D752" s="34">
        <v>320</v>
      </c>
    </row>
    <row r="753" spans="1:4" s="11" customFormat="1" ht="12.75">
      <c r="A753" s="2">
        <v>36</v>
      </c>
      <c r="B753" s="1" t="s">
        <v>1017</v>
      </c>
      <c r="C753" s="2">
        <v>2015</v>
      </c>
      <c r="D753" s="34">
        <v>320</v>
      </c>
    </row>
    <row r="754" spans="1:4" s="11" customFormat="1" ht="12.75">
      <c r="A754" s="2">
        <v>37</v>
      </c>
      <c r="B754" s="1" t="s">
        <v>1017</v>
      </c>
      <c r="C754" s="2">
        <v>2015</v>
      </c>
      <c r="D754" s="34">
        <v>320</v>
      </c>
    </row>
    <row r="755" spans="1:4" s="11" customFormat="1" ht="12.75">
      <c r="A755" s="2">
        <v>38</v>
      </c>
      <c r="B755" s="1" t="s">
        <v>1018</v>
      </c>
      <c r="C755" s="2">
        <v>2015</v>
      </c>
      <c r="D755" s="34">
        <v>895</v>
      </c>
    </row>
    <row r="756" spans="1:4" s="11" customFormat="1" ht="12.75">
      <c r="A756" s="2">
        <v>39</v>
      </c>
      <c r="B756" s="1" t="s">
        <v>1019</v>
      </c>
      <c r="C756" s="2">
        <v>2015</v>
      </c>
      <c r="D756" s="34">
        <v>800</v>
      </c>
    </row>
    <row r="757" spans="1:4" s="11" customFormat="1" ht="12.75">
      <c r="A757" s="2">
        <v>40</v>
      </c>
      <c r="B757" s="1" t="s">
        <v>1020</v>
      </c>
      <c r="C757" s="2">
        <v>2015</v>
      </c>
      <c r="D757" s="34">
        <v>805</v>
      </c>
    </row>
    <row r="758" spans="1:4" s="11" customFormat="1" ht="12.75">
      <c r="A758" s="2">
        <v>41</v>
      </c>
      <c r="B758" s="1" t="s">
        <v>1021</v>
      </c>
      <c r="C758" s="2">
        <v>2015</v>
      </c>
      <c r="D758" s="34">
        <v>669</v>
      </c>
    </row>
    <row r="759" spans="1:4" s="11" customFormat="1" ht="12.75">
      <c r="A759" s="2">
        <v>42</v>
      </c>
      <c r="B759" s="1" t="s">
        <v>1022</v>
      </c>
      <c r="C759" s="2">
        <v>2015</v>
      </c>
      <c r="D759" s="34">
        <v>479</v>
      </c>
    </row>
    <row r="760" spans="1:4" s="11" customFormat="1" ht="12.75">
      <c r="A760" s="2">
        <v>43</v>
      </c>
      <c r="B760" s="1" t="s">
        <v>1023</v>
      </c>
      <c r="C760" s="2">
        <v>2015</v>
      </c>
      <c r="D760" s="34">
        <v>499</v>
      </c>
    </row>
    <row r="761" spans="1:4" s="11" customFormat="1" ht="12.75">
      <c r="A761" s="2">
        <v>44</v>
      </c>
      <c r="B761" s="1" t="s">
        <v>1024</v>
      </c>
      <c r="C761" s="2">
        <v>2016</v>
      </c>
      <c r="D761" s="34">
        <v>1649</v>
      </c>
    </row>
    <row r="762" spans="1:4" s="11" customFormat="1" ht="12.75">
      <c r="A762" s="2">
        <v>45</v>
      </c>
      <c r="B762" s="1" t="s">
        <v>1025</v>
      </c>
      <c r="C762" s="2">
        <v>2016</v>
      </c>
      <c r="D762" s="34">
        <v>899</v>
      </c>
    </row>
    <row r="763" spans="1:4" s="11" customFormat="1" ht="12.75">
      <c r="A763" s="2">
        <v>46</v>
      </c>
      <c r="B763" s="1" t="s">
        <v>1025</v>
      </c>
      <c r="C763" s="2">
        <v>2016</v>
      </c>
      <c r="D763" s="34">
        <v>899</v>
      </c>
    </row>
    <row r="764" spans="1:4" s="11" customFormat="1" ht="12.75">
      <c r="A764" s="2">
        <v>47</v>
      </c>
      <c r="B764" s="1" t="s">
        <v>1026</v>
      </c>
      <c r="C764" s="2">
        <v>2016</v>
      </c>
      <c r="D764" s="34">
        <v>18806.7</v>
      </c>
    </row>
    <row r="765" spans="1:4" s="11" customFormat="1" ht="12.75">
      <c r="A765" s="2">
        <v>48</v>
      </c>
      <c r="B765" s="1" t="s">
        <v>1027</v>
      </c>
      <c r="C765" s="2">
        <v>2016</v>
      </c>
      <c r="D765" s="34">
        <v>3122</v>
      </c>
    </row>
    <row r="766" spans="1:4" s="11" customFormat="1" ht="12.75">
      <c r="A766" s="2">
        <v>49</v>
      </c>
      <c r="B766" s="1" t="s">
        <v>1027</v>
      </c>
      <c r="C766" s="2">
        <v>2016</v>
      </c>
      <c r="D766" s="34">
        <v>3122</v>
      </c>
    </row>
    <row r="767" spans="1:4" s="11" customFormat="1" ht="12.75">
      <c r="A767" s="2">
        <v>50</v>
      </c>
      <c r="B767" s="1" t="s">
        <v>1027</v>
      </c>
      <c r="C767" s="2">
        <v>2016</v>
      </c>
      <c r="D767" s="34">
        <v>3122</v>
      </c>
    </row>
    <row r="768" spans="1:4" s="11" customFormat="1" ht="12.75">
      <c r="A768" s="2">
        <v>51</v>
      </c>
      <c r="B768" s="1" t="s">
        <v>1027</v>
      </c>
      <c r="C768" s="2">
        <v>2016</v>
      </c>
      <c r="D768" s="34">
        <v>3122</v>
      </c>
    </row>
    <row r="769" spans="1:4" s="11" customFormat="1" ht="12.75">
      <c r="A769" s="2">
        <v>52</v>
      </c>
      <c r="B769" s="1" t="s">
        <v>1027</v>
      </c>
      <c r="C769" s="2">
        <v>2016</v>
      </c>
      <c r="D769" s="34">
        <v>3122</v>
      </c>
    </row>
    <row r="770" spans="1:4" s="11" customFormat="1" ht="12.75">
      <c r="A770" s="2">
        <v>53</v>
      </c>
      <c r="B770" s="1" t="s">
        <v>1027</v>
      </c>
      <c r="C770" s="2">
        <v>2016</v>
      </c>
      <c r="D770" s="34">
        <v>3122</v>
      </c>
    </row>
    <row r="771" spans="1:4" s="11" customFormat="1" ht="12.75">
      <c r="A771" s="2">
        <v>54</v>
      </c>
      <c r="B771" s="1" t="s">
        <v>1027</v>
      </c>
      <c r="C771" s="2">
        <v>2016</v>
      </c>
      <c r="D771" s="34">
        <v>3122</v>
      </c>
    </row>
    <row r="772" spans="1:4" s="11" customFormat="1" ht="12.75">
      <c r="A772" s="2">
        <v>55</v>
      </c>
      <c r="B772" s="1" t="s">
        <v>1027</v>
      </c>
      <c r="C772" s="2">
        <v>2016</v>
      </c>
      <c r="D772" s="34">
        <v>3122</v>
      </c>
    </row>
    <row r="773" spans="1:4" s="11" customFormat="1" ht="12.75">
      <c r="A773" s="2">
        <v>56</v>
      </c>
      <c r="B773" s="1" t="s">
        <v>1027</v>
      </c>
      <c r="C773" s="2">
        <v>2016</v>
      </c>
      <c r="D773" s="34">
        <v>3122</v>
      </c>
    </row>
    <row r="774" spans="1:4" s="11" customFormat="1" ht="12.75">
      <c r="A774" s="2">
        <v>57</v>
      </c>
      <c r="B774" s="1" t="s">
        <v>1027</v>
      </c>
      <c r="C774" s="2">
        <v>2016</v>
      </c>
      <c r="D774" s="34">
        <v>3122</v>
      </c>
    </row>
    <row r="775" spans="1:4" s="11" customFormat="1" ht="12.75">
      <c r="A775" s="2">
        <v>58</v>
      </c>
      <c r="B775" s="1" t="s">
        <v>1027</v>
      </c>
      <c r="C775" s="2">
        <v>2016</v>
      </c>
      <c r="D775" s="34">
        <v>3122</v>
      </c>
    </row>
    <row r="776" spans="1:4" s="11" customFormat="1" ht="12.75">
      <c r="A776" s="2">
        <v>59</v>
      </c>
      <c r="B776" s="1" t="s">
        <v>1027</v>
      </c>
      <c r="C776" s="2">
        <v>2016</v>
      </c>
      <c r="D776" s="34">
        <v>3122</v>
      </c>
    </row>
    <row r="777" spans="1:4" s="11" customFormat="1" ht="12.75">
      <c r="A777" s="2">
        <v>60</v>
      </c>
      <c r="B777" s="1" t="s">
        <v>1027</v>
      </c>
      <c r="C777" s="2">
        <v>2016</v>
      </c>
      <c r="D777" s="34">
        <v>3122</v>
      </c>
    </row>
    <row r="778" spans="1:4" s="11" customFormat="1" ht="12.75">
      <c r="A778" s="2">
        <v>61</v>
      </c>
      <c r="B778" s="1" t="s">
        <v>1027</v>
      </c>
      <c r="C778" s="2">
        <v>2016</v>
      </c>
      <c r="D778" s="34">
        <v>3122</v>
      </c>
    </row>
    <row r="779" spans="1:4" s="11" customFormat="1" ht="12.75">
      <c r="A779" s="2">
        <v>62</v>
      </c>
      <c r="B779" s="1" t="s">
        <v>1027</v>
      </c>
      <c r="C779" s="2">
        <v>2016</v>
      </c>
      <c r="D779" s="34">
        <v>3122</v>
      </c>
    </row>
    <row r="780" spans="1:4" s="11" customFormat="1" ht="12.75">
      <c r="A780" s="2">
        <v>63</v>
      </c>
      <c r="B780" s="1" t="s">
        <v>1027</v>
      </c>
      <c r="C780" s="2">
        <v>2016</v>
      </c>
      <c r="D780" s="34">
        <v>3122</v>
      </c>
    </row>
    <row r="781" spans="1:4" s="11" customFormat="1" ht="12.75">
      <c r="A781" s="2">
        <v>64</v>
      </c>
      <c r="B781" s="1" t="s">
        <v>1027</v>
      </c>
      <c r="C781" s="2">
        <v>2016</v>
      </c>
      <c r="D781" s="34">
        <v>3122</v>
      </c>
    </row>
    <row r="782" spans="1:4" s="11" customFormat="1" ht="12.75">
      <c r="A782" s="2">
        <v>65</v>
      </c>
      <c r="B782" s="1" t="s">
        <v>1027</v>
      </c>
      <c r="C782" s="2">
        <v>2016</v>
      </c>
      <c r="D782" s="34">
        <v>3122</v>
      </c>
    </row>
    <row r="783" spans="1:4" s="11" customFormat="1" ht="12.75">
      <c r="A783" s="2">
        <v>66</v>
      </c>
      <c r="B783" s="1" t="s">
        <v>1027</v>
      </c>
      <c r="C783" s="2">
        <v>2016</v>
      </c>
      <c r="D783" s="34">
        <v>3122</v>
      </c>
    </row>
    <row r="784" spans="1:4" s="11" customFormat="1" ht="12.75">
      <c r="A784" s="2">
        <v>67</v>
      </c>
      <c r="B784" s="1" t="s">
        <v>1027</v>
      </c>
      <c r="C784" s="2">
        <v>2016</v>
      </c>
      <c r="D784" s="34">
        <v>3122</v>
      </c>
    </row>
    <row r="785" spans="1:4" s="11" customFormat="1" ht="12.75">
      <c r="A785" s="2">
        <v>68</v>
      </c>
      <c r="B785" s="1" t="s">
        <v>1028</v>
      </c>
      <c r="C785" s="2">
        <v>2016</v>
      </c>
      <c r="D785" s="34">
        <v>530</v>
      </c>
    </row>
    <row r="786" spans="1:4" s="11" customFormat="1" ht="12.75">
      <c r="A786" s="2">
        <v>69</v>
      </c>
      <c r="B786" s="1" t="s">
        <v>1028</v>
      </c>
      <c r="C786" s="2">
        <v>2016</v>
      </c>
      <c r="D786" s="34">
        <v>530</v>
      </c>
    </row>
    <row r="787" spans="1:4" s="11" customFormat="1" ht="12.75">
      <c r="A787" s="2">
        <v>70</v>
      </c>
      <c r="B787" s="1" t="s">
        <v>1028</v>
      </c>
      <c r="C787" s="2">
        <v>2016</v>
      </c>
      <c r="D787" s="34">
        <v>530</v>
      </c>
    </row>
    <row r="788" spans="1:4" s="11" customFormat="1" ht="12.75">
      <c r="A788" s="2">
        <v>71</v>
      </c>
      <c r="B788" s="1" t="s">
        <v>1028</v>
      </c>
      <c r="C788" s="2">
        <v>2016</v>
      </c>
      <c r="D788" s="34">
        <v>530</v>
      </c>
    </row>
    <row r="789" spans="1:4" s="11" customFormat="1" ht="12.75">
      <c r="A789" s="2">
        <v>72</v>
      </c>
      <c r="B789" s="1" t="s">
        <v>1028</v>
      </c>
      <c r="C789" s="2">
        <v>2016</v>
      </c>
      <c r="D789" s="34">
        <v>530</v>
      </c>
    </row>
    <row r="790" spans="1:4" s="11" customFormat="1" ht="12.75">
      <c r="A790" s="2">
        <v>73</v>
      </c>
      <c r="B790" s="1" t="s">
        <v>1028</v>
      </c>
      <c r="C790" s="2">
        <v>2016</v>
      </c>
      <c r="D790" s="34">
        <v>530</v>
      </c>
    </row>
    <row r="791" spans="1:4" s="11" customFormat="1" ht="12.75">
      <c r="A791" s="2">
        <v>74</v>
      </c>
      <c r="B791" s="1" t="s">
        <v>1028</v>
      </c>
      <c r="C791" s="2">
        <v>2016</v>
      </c>
      <c r="D791" s="34">
        <v>530</v>
      </c>
    </row>
    <row r="792" spans="1:4" s="11" customFormat="1" ht="12.75">
      <c r="A792" s="2">
        <v>75</v>
      </c>
      <c r="B792" s="1" t="s">
        <v>1028</v>
      </c>
      <c r="C792" s="2">
        <v>2016</v>
      </c>
      <c r="D792" s="34">
        <v>530</v>
      </c>
    </row>
    <row r="793" spans="1:4" s="11" customFormat="1" ht="12.75">
      <c r="A793" s="2">
        <v>76</v>
      </c>
      <c r="B793" s="1" t="s">
        <v>1029</v>
      </c>
      <c r="C793" s="2">
        <v>2016</v>
      </c>
      <c r="D793" s="34">
        <v>539</v>
      </c>
    </row>
    <row r="794" spans="1:4" s="11" customFormat="1" ht="12.75">
      <c r="A794" s="2">
        <v>77</v>
      </c>
      <c r="B794" s="1" t="s">
        <v>1029</v>
      </c>
      <c r="C794" s="2">
        <v>2016</v>
      </c>
      <c r="D794" s="34">
        <v>539</v>
      </c>
    </row>
    <row r="795" spans="1:4" s="11" customFormat="1" ht="12.75">
      <c r="A795" s="2">
        <v>78</v>
      </c>
      <c r="B795" s="1" t="s">
        <v>1029</v>
      </c>
      <c r="C795" s="2">
        <v>2016</v>
      </c>
      <c r="D795" s="34">
        <v>539</v>
      </c>
    </row>
    <row r="796" spans="1:4" s="11" customFormat="1" ht="12.75">
      <c r="A796" s="2">
        <v>79</v>
      </c>
      <c r="B796" s="1" t="s">
        <v>1029</v>
      </c>
      <c r="C796" s="2">
        <v>2016</v>
      </c>
      <c r="D796" s="34">
        <v>539</v>
      </c>
    </row>
    <row r="797" spans="1:4" s="11" customFormat="1" ht="12.75">
      <c r="A797" s="2">
        <v>80</v>
      </c>
      <c r="B797" s="1" t="s">
        <v>1029</v>
      </c>
      <c r="C797" s="2">
        <v>2016</v>
      </c>
      <c r="D797" s="34">
        <v>539</v>
      </c>
    </row>
    <row r="798" spans="1:4" s="11" customFormat="1" ht="12.75">
      <c r="A798" s="2">
        <v>81</v>
      </c>
      <c r="B798" s="1" t="s">
        <v>1029</v>
      </c>
      <c r="C798" s="2">
        <v>2016</v>
      </c>
      <c r="D798" s="34">
        <v>539</v>
      </c>
    </row>
    <row r="799" spans="1:4" s="11" customFormat="1" ht="12.75">
      <c r="A799" s="2">
        <v>82</v>
      </c>
      <c r="B799" s="1" t="s">
        <v>1029</v>
      </c>
      <c r="C799" s="2">
        <v>2016</v>
      </c>
      <c r="D799" s="34">
        <v>539</v>
      </c>
    </row>
    <row r="800" spans="1:4" s="11" customFormat="1" ht="12.75">
      <c r="A800" s="2">
        <v>83</v>
      </c>
      <c r="B800" s="1" t="s">
        <v>1029</v>
      </c>
      <c r="C800" s="2">
        <v>2016</v>
      </c>
      <c r="D800" s="34">
        <v>539</v>
      </c>
    </row>
    <row r="801" spans="1:4" s="11" customFormat="1" ht="12.75">
      <c r="A801" s="2">
        <v>84</v>
      </c>
      <c r="B801" s="1" t="s">
        <v>1014</v>
      </c>
      <c r="C801" s="2">
        <v>2016</v>
      </c>
      <c r="D801" s="34">
        <v>2630</v>
      </c>
    </row>
    <row r="802" spans="1:4" s="11" customFormat="1" ht="12.75">
      <c r="A802" s="2">
        <v>85</v>
      </c>
      <c r="B802" s="1" t="s">
        <v>1014</v>
      </c>
      <c r="C802" s="2">
        <v>2016</v>
      </c>
      <c r="D802" s="34">
        <v>2630</v>
      </c>
    </row>
    <row r="803" spans="1:4" s="11" customFormat="1" ht="12.75">
      <c r="A803" s="2">
        <v>86</v>
      </c>
      <c r="B803" s="1" t="s">
        <v>1030</v>
      </c>
      <c r="C803" s="2">
        <v>2016</v>
      </c>
      <c r="D803" s="34">
        <v>1295</v>
      </c>
    </row>
    <row r="804" spans="1:4" s="11" customFormat="1" ht="12.75">
      <c r="A804" s="2">
        <v>87</v>
      </c>
      <c r="B804" s="1" t="s">
        <v>1030</v>
      </c>
      <c r="C804" s="2">
        <v>2016</v>
      </c>
      <c r="D804" s="34">
        <v>1295</v>
      </c>
    </row>
    <row r="805" spans="1:4" s="11" customFormat="1" ht="12.75">
      <c r="A805" s="2">
        <v>88</v>
      </c>
      <c r="B805" s="1" t="s">
        <v>1030</v>
      </c>
      <c r="C805" s="2">
        <v>2016</v>
      </c>
      <c r="D805" s="34">
        <v>1295</v>
      </c>
    </row>
    <row r="806" spans="1:4" s="11" customFormat="1" ht="12.75">
      <c r="A806" s="2">
        <v>89</v>
      </c>
      <c r="B806" s="1" t="s">
        <v>1030</v>
      </c>
      <c r="C806" s="2">
        <v>2016</v>
      </c>
      <c r="D806" s="34">
        <v>1295</v>
      </c>
    </row>
    <row r="807" spans="1:4" s="11" customFormat="1" ht="12.75">
      <c r="A807" s="2">
        <v>90</v>
      </c>
      <c r="B807" s="1" t="s">
        <v>1030</v>
      </c>
      <c r="C807" s="2">
        <v>2016</v>
      </c>
      <c r="D807" s="34">
        <v>1295</v>
      </c>
    </row>
    <row r="808" spans="1:4" s="11" customFormat="1" ht="12.75">
      <c r="A808" s="2">
        <v>91</v>
      </c>
      <c r="B808" s="1" t="s">
        <v>1030</v>
      </c>
      <c r="C808" s="2">
        <v>2016</v>
      </c>
      <c r="D808" s="34">
        <v>1295</v>
      </c>
    </row>
    <row r="809" spans="1:4" s="11" customFormat="1" ht="12.75">
      <c r="A809" s="2">
        <v>92</v>
      </c>
      <c r="B809" s="1" t="s">
        <v>1030</v>
      </c>
      <c r="C809" s="2">
        <v>2016</v>
      </c>
      <c r="D809" s="34">
        <v>1295</v>
      </c>
    </row>
    <row r="810" spans="1:4" s="11" customFormat="1" ht="25.5">
      <c r="A810" s="2">
        <v>93</v>
      </c>
      <c r="B810" s="1" t="s">
        <v>1031</v>
      </c>
      <c r="C810" s="2">
        <v>2016</v>
      </c>
      <c r="D810" s="34">
        <v>3013.5</v>
      </c>
    </row>
    <row r="811" spans="1:4" s="11" customFormat="1" ht="25.5">
      <c r="A811" s="2">
        <v>94</v>
      </c>
      <c r="B811" s="1" t="s">
        <v>1031</v>
      </c>
      <c r="C811" s="2">
        <v>2016</v>
      </c>
      <c r="D811" s="34">
        <v>3013.5</v>
      </c>
    </row>
    <row r="812" spans="1:4" s="11" customFormat="1" ht="25.5">
      <c r="A812" s="2">
        <v>95</v>
      </c>
      <c r="B812" s="1" t="s">
        <v>1031</v>
      </c>
      <c r="C812" s="2">
        <v>2016</v>
      </c>
      <c r="D812" s="34">
        <v>3013.5</v>
      </c>
    </row>
    <row r="813" spans="1:4" s="11" customFormat="1" ht="12.75">
      <c r="A813" s="2">
        <v>96</v>
      </c>
      <c r="B813" s="1" t="s">
        <v>1032</v>
      </c>
      <c r="C813" s="2">
        <v>2016</v>
      </c>
      <c r="D813" s="34">
        <v>1720</v>
      </c>
    </row>
    <row r="814" spans="1:4" s="11" customFormat="1" ht="12.75">
      <c r="A814" s="2">
        <v>97</v>
      </c>
      <c r="B814" s="1" t="s">
        <v>1032</v>
      </c>
      <c r="C814" s="2">
        <v>2016</v>
      </c>
      <c r="D814" s="34">
        <v>1720</v>
      </c>
    </row>
    <row r="815" spans="1:4" s="11" customFormat="1" ht="12.75">
      <c r="A815" s="2">
        <v>98</v>
      </c>
      <c r="B815" s="1" t="s">
        <v>1032</v>
      </c>
      <c r="C815" s="2">
        <v>2016</v>
      </c>
      <c r="D815" s="34">
        <v>1720</v>
      </c>
    </row>
    <row r="816" spans="1:4" s="11" customFormat="1" ht="12.75">
      <c r="A816" s="2">
        <v>99</v>
      </c>
      <c r="B816" s="1" t="s">
        <v>1032</v>
      </c>
      <c r="C816" s="2">
        <v>2016</v>
      </c>
      <c r="D816" s="34">
        <v>1720</v>
      </c>
    </row>
    <row r="817" spans="1:4" s="11" customFormat="1" ht="12.75">
      <c r="A817" s="2">
        <v>100</v>
      </c>
      <c r="B817" s="1" t="s">
        <v>1032</v>
      </c>
      <c r="C817" s="2">
        <v>2016</v>
      </c>
      <c r="D817" s="34">
        <v>1720</v>
      </c>
    </row>
    <row r="818" spans="1:4" s="11" customFormat="1" ht="12.75">
      <c r="A818" s="2">
        <v>101</v>
      </c>
      <c r="B818" s="1" t="s">
        <v>1033</v>
      </c>
      <c r="C818" s="2">
        <v>2016</v>
      </c>
      <c r="D818" s="34">
        <v>899</v>
      </c>
    </row>
    <row r="819" spans="1:4" s="11" customFormat="1" ht="12.75">
      <c r="A819" s="2">
        <v>102</v>
      </c>
      <c r="B819" s="1" t="s">
        <v>1034</v>
      </c>
      <c r="C819" s="2">
        <v>2016</v>
      </c>
      <c r="D819" s="34">
        <v>749</v>
      </c>
    </row>
    <row r="820" spans="1:4" s="11" customFormat="1" ht="12.75">
      <c r="A820" s="2">
        <v>103</v>
      </c>
      <c r="B820" s="1" t="s">
        <v>1035</v>
      </c>
      <c r="C820" s="2">
        <v>2017</v>
      </c>
      <c r="D820" s="34">
        <v>4378.8</v>
      </c>
    </row>
    <row r="821" spans="1:4" s="11" customFormat="1" ht="12.75">
      <c r="A821" s="2">
        <v>104</v>
      </c>
      <c r="B821" s="1" t="s">
        <v>1036</v>
      </c>
      <c r="C821" s="2">
        <v>2017</v>
      </c>
      <c r="D821" s="34">
        <v>3245</v>
      </c>
    </row>
    <row r="822" spans="1:4" s="11" customFormat="1" ht="12.75">
      <c r="A822" s="2">
        <v>105</v>
      </c>
      <c r="B822" s="1" t="s">
        <v>1036</v>
      </c>
      <c r="C822" s="2">
        <v>2017</v>
      </c>
      <c r="D822" s="34">
        <v>3245</v>
      </c>
    </row>
    <row r="823" spans="1:4" s="11" customFormat="1" ht="12.75">
      <c r="A823" s="2">
        <v>106</v>
      </c>
      <c r="B823" s="1" t="s">
        <v>1036</v>
      </c>
      <c r="C823" s="2">
        <v>2017</v>
      </c>
      <c r="D823" s="34">
        <v>3245</v>
      </c>
    </row>
    <row r="824" spans="1:4" s="11" customFormat="1" ht="12.75">
      <c r="A824" s="2">
        <v>107</v>
      </c>
      <c r="B824" s="1" t="s">
        <v>1036</v>
      </c>
      <c r="C824" s="2">
        <v>2017</v>
      </c>
      <c r="D824" s="34">
        <v>3245</v>
      </c>
    </row>
    <row r="825" spans="1:4" s="11" customFormat="1" ht="12.75">
      <c r="A825" s="2">
        <v>108</v>
      </c>
      <c r="B825" s="1" t="s">
        <v>1036</v>
      </c>
      <c r="C825" s="2">
        <v>2017</v>
      </c>
      <c r="D825" s="34">
        <v>3245</v>
      </c>
    </row>
    <row r="826" spans="1:4" s="11" customFormat="1" ht="12.75">
      <c r="A826" s="2">
        <v>109</v>
      </c>
      <c r="B826" s="1" t="s">
        <v>1036</v>
      </c>
      <c r="C826" s="2">
        <v>2017</v>
      </c>
      <c r="D826" s="34">
        <v>3245</v>
      </c>
    </row>
    <row r="827" spans="1:4" s="11" customFormat="1" ht="12.75">
      <c r="A827" s="2">
        <v>110</v>
      </c>
      <c r="B827" s="1" t="s">
        <v>1036</v>
      </c>
      <c r="C827" s="2">
        <v>2017</v>
      </c>
      <c r="D827" s="34">
        <v>3245</v>
      </c>
    </row>
    <row r="828" spans="1:4" s="11" customFormat="1" ht="12.75">
      <c r="A828" s="2">
        <v>111</v>
      </c>
      <c r="B828" s="1" t="s">
        <v>1036</v>
      </c>
      <c r="C828" s="2">
        <v>2017</v>
      </c>
      <c r="D828" s="34">
        <v>3245</v>
      </c>
    </row>
    <row r="829" spans="1:4" s="11" customFormat="1" ht="12.75">
      <c r="A829" s="2">
        <v>112</v>
      </c>
      <c r="B829" s="1" t="s">
        <v>1036</v>
      </c>
      <c r="C829" s="2">
        <v>2017</v>
      </c>
      <c r="D829" s="34">
        <v>3245</v>
      </c>
    </row>
    <row r="830" spans="1:4" s="11" customFormat="1" ht="12.75">
      <c r="A830" s="2">
        <v>113</v>
      </c>
      <c r="B830" s="1" t="s">
        <v>1036</v>
      </c>
      <c r="C830" s="2">
        <v>2017</v>
      </c>
      <c r="D830" s="34">
        <v>3245</v>
      </c>
    </row>
    <row r="831" spans="1:4" s="11" customFormat="1" ht="12.75">
      <c r="A831" s="2">
        <v>114</v>
      </c>
      <c r="B831" s="1" t="s">
        <v>1036</v>
      </c>
      <c r="C831" s="2">
        <v>2017</v>
      </c>
      <c r="D831" s="34">
        <v>3245</v>
      </c>
    </row>
    <row r="832" spans="1:4" s="11" customFormat="1" ht="12.75">
      <c r="A832" s="2">
        <v>115</v>
      </c>
      <c r="B832" s="1" t="s">
        <v>1036</v>
      </c>
      <c r="C832" s="2">
        <v>2017</v>
      </c>
      <c r="D832" s="34">
        <v>3245</v>
      </c>
    </row>
    <row r="833" spans="1:4" s="11" customFormat="1" ht="12.75">
      <c r="A833" s="2">
        <v>116</v>
      </c>
      <c r="B833" s="1" t="s">
        <v>1037</v>
      </c>
      <c r="C833" s="2">
        <v>2017</v>
      </c>
      <c r="D833" s="34">
        <v>598</v>
      </c>
    </row>
    <row r="834" spans="1:4" s="11" customFormat="1" ht="12.75">
      <c r="A834" s="2">
        <v>117</v>
      </c>
      <c r="B834" s="1" t="s">
        <v>1037</v>
      </c>
      <c r="C834" s="2">
        <v>2017</v>
      </c>
      <c r="D834" s="34">
        <v>598</v>
      </c>
    </row>
    <row r="835" spans="1:4" s="11" customFormat="1" ht="12.75">
      <c r="A835" s="2">
        <v>118</v>
      </c>
      <c r="B835" s="1" t="s">
        <v>1037</v>
      </c>
      <c r="C835" s="2">
        <v>2017</v>
      </c>
      <c r="D835" s="34">
        <v>598</v>
      </c>
    </row>
    <row r="836" spans="1:4" s="11" customFormat="1" ht="12.75">
      <c r="A836" s="2">
        <v>119</v>
      </c>
      <c r="B836" s="1" t="s">
        <v>1037</v>
      </c>
      <c r="C836" s="2">
        <v>2017</v>
      </c>
      <c r="D836" s="34">
        <v>598</v>
      </c>
    </row>
    <row r="837" spans="1:4" s="11" customFormat="1" ht="12.75">
      <c r="A837" s="2">
        <v>120</v>
      </c>
      <c r="B837" s="1" t="s">
        <v>1037</v>
      </c>
      <c r="C837" s="2">
        <v>2017</v>
      </c>
      <c r="D837" s="34">
        <v>598</v>
      </c>
    </row>
    <row r="838" spans="1:4" s="11" customFormat="1" ht="12.75">
      <c r="A838" s="2">
        <v>121</v>
      </c>
      <c r="B838" s="1" t="s">
        <v>1037</v>
      </c>
      <c r="C838" s="2">
        <v>2017</v>
      </c>
      <c r="D838" s="34">
        <v>598</v>
      </c>
    </row>
    <row r="839" spans="1:4" s="11" customFormat="1" ht="12.75">
      <c r="A839" s="2">
        <v>122</v>
      </c>
      <c r="B839" s="1" t="s">
        <v>1037</v>
      </c>
      <c r="C839" s="2">
        <v>2017</v>
      </c>
      <c r="D839" s="34">
        <v>598</v>
      </c>
    </row>
    <row r="840" spans="1:4" s="11" customFormat="1" ht="12.75">
      <c r="A840" s="2">
        <v>123</v>
      </c>
      <c r="B840" s="1" t="s">
        <v>1037</v>
      </c>
      <c r="C840" s="2">
        <v>2017</v>
      </c>
      <c r="D840" s="34">
        <v>598</v>
      </c>
    </row>
    <row r="841" spans="1:4" s="11" customFormat="1" ht="12.75">
      <c r="A841" s="2">
        <v>124</v>
      </c>
      <c r="B841" s="1" t="s">
        <v>1037</v>
      </c>
      <c r="C841" s="2">
        <v>2017</v>
      </c>
      <c r="D841" s="34">
        <v>598</v>
      </c>
    </row>
    <row r="842" spans="1:4" s="11" customFormat="1" ht="12.75">
      <c r="A842" s="2">
        <v>125</v>
      </c>
      <c r="B842" s="1" t="s">
        <v>1037</v>
      </c>
      <c r="C842" s="2">
        <v>2017</v>
      </c>
      <c r="D842" s="34">
        <v>598</v>
      </c>
    </row>
    <row r="843" spans="1:4" s="11" customFormat="1" ht="12.75">
      <c r="A843" s="2">
        <v>126</v>
      </c>
      <c r="B843" s="1" t="s">
        <v>1037</v>
      </c>
      <c r="C843" s="2">
        <v>2017</v>
      </c>
      <c r="D843" s="34">
        <v>598</v>
      </c>
    </row>
    <row r="844" spans="1:4" s="11" customFormat="1" ht="12.75">
      <c r="A844" s="2">
        <v>127</v>
      </c>
      <c r="B844" s="1" t="s">
        <v>1037</v>
      </c>
      <c r="C844" s="2">
        <v>2017</v>
      </c>
      <c r="D844" s="34">
        <v>598</v>
      </c>
    </row>
    <row r="845" spans="1:4" s="11" customFormat="1" ht="12.75">
      <c r="A845" s="2">
        <v>128</v>
      </c>
      <c r="B845" s="1" t="s">
        <v>1038</v>
      </c>
      <c r="C845" s="2">
        <v>2017</v>
      </c>
      <c r="D845" s="34">
        <v>520</v>
      </c>
    </row>
    <row r="846" spans="1:4" s="11" customFormat="1" ht="12.75">
      <c r="A846" s="2">
        <v>129</v>
      </c>
      <c r="B846" s="1" t="s">
        <v>1038</v>
      </c>
      <c r="C846" s="2">
        <v>2017</v>
      </c>
      <c r="D846" s="34">
        <v>520</v>
      </c>
    </row>
    <row r="847" spans="1:4" s="11" customFormat="1" ht="12.75">
      <c r="A847" s="2">
        <v>130</v>
      </c>
      <c r="B847" s="1" t="s">
        <v>1039</v>
      </c>
      <c r="C847" s="2">
        <v>2017</v>
      </c>
      <c r="D847" s="34">
        <v>1205</v>
      </c>
    </row>
    <row r="848" spans="1:4" s="11" customFormat="1" ht="12.75">
      <c r="A848" s="2">
        <v>131</v>
      </c>
      <c r="B848" s="1" t="s">
        <v>1039</v>
      </c>
      <c r="C848" s="2">
        <v>2017</v>
      </c>
      <c r="D848" s="34">
        <v>1205</v>
      </c>
    </row>
    <row r="849" spans="1:4" s="11" customFormat="1" ht="12.75">
      <c r="A849" s="2">
        <v>132</v>
      </c>
      <c r="B849" s="1" t="s">
        <v>1039</v>
      </c>
      <c r="C849" s="2">
        <v>2017</v>
      </c>
      <c r="D849" s="34">
        <v>1205</v>
      </c>
    </row>
    <row r="850" spans="1:4" s="11" customFormat="1" ht="12.75">
      <c r="A850" s="2">
        <v>133</v>
      </c>
      <c r="B850" s="1" t="s">
        <v>1040</v>
      </c>
      <c r="C850" s="2">
        <v>2017</v>
      </c>
      <c r="D850" s="34">
        <v>1926</v>
      </c>
    </row>
    <row r="851" spans="1:4" s="11" customFormat="1" ht="12.75">
      <c r="A851" s="2">
        <v>134</v>
      </c>
      <c r="B851" s="1" t="s">
        <v>1040</v>
      </c>
      <c r="C851" s="2">
        <v>2017</v>
      </c>
      <c r="D851" s="34">
        <v>1926</v>
      </c>
    </row>
    <row r="852" spans="1:4" s="11" customFormat="1" ht="25.5">
      <c r="A852" s="2">
        <v>135</v>
      </c>
      <c r="B852" s="1" t="s">
        <v>1031</v>
      </c>
      <c r="C852" s="2">
        <v>2017</v>
      </c>
      <c r="D852" s="34">
        <v>3062.7</v>
      </c>
    </row>
    <row r="853" spans="1:4" s="11" customFormat="1" ht="12.75">
      <c r="A853" s="2">
        <v>136</v>
      </c>
      <c r="B853" s="1" t="s">
        <v>1041</v>
      </c>
      <c r="C853" s="2">
        <v>2017</v>
      </c>
      <c r="D853" s="34">
        <v>13148.7</v>
      </c>
    </row>
    <row r="854" spans="1:4" s="11" customFormat="1" ht="12.75">
      <c r="A854" s="2">
        <v>137</v>
      </c>
      <c r="B854" s="1" t="s">
        <v>1042</v>
      </c>
      <c r="C854" s="2">
        <v>2017</v>
      </c>
      <c r="D854" s="34">
        <v>4990</v>
      </c>
    </row>
    <row r="855" spans="1:4" s="11" customFormat="1" ht="12.75">
      <c r="A855" s="2">
        <v>138</v>
      </c>
      <c r="B855" s="1" t="s">
        <v>1042</v>
      </c>
      <c r="C855" s="2">
        <v>2017</v>
      </c>
      <c r="D855" s="34">
        <v>4990</v>
      </c>
    </row>
    <row r="856" spans="1:4" s="11" customFormat="1" ht="12.75">
      <c r="A856" s="2">
        <v>139</v>
      </c>
      <c r="B856" s="1" t="s">
        <v>1043</v>
      </c>
      <c r="C856" s="2">
        <v>2017</v>
      </c>
      <c r="D856" s="34">
        <v>1840</v>
      </c>
    </row>
    <row r="857" spans="1:4" s="11" customFormat="1" ht="12.75">
      <c r="A857" s="2">
        <v>140</v>
      </c>
      <c r="B857" s="1" t="s">
        <v>1043</v>
      </c>
      <c r="C857" s="2">
        <v>2017</v>
      </c>
      <c r="D857" s="34">
        <v>1840</v>
      </c>
    </row>
    <row r="858" spans="1:4" s="11" customFormat="1" ht="12.75">
      <c r="A858" s="2">
        <v>141</v>
      </c>
      <c r="B858" s="1" t="s">
        <v>1044</v>
      </c>
      <c r="C858" s="2">
        <v>2017</v>
      </c>
      <c r="D858" s="34">
        <v>500</v>
      </c>
    </row>
    <row r="859" spans="1:4" s="11" customFormat="1" ht="12.75">
      <c r="A859" s="2">
        <v>142</v>
      </c>
      <c r="B859" s="1" t="s">
        <v>1045</v>
      </c>
      <c r="C859" s="2">
        <v>2017</v>
      </c>
      <c r="D859" s="34">
        <v>1249</v>
      </c>
    </row>
    <row r="860" spans="1:4" s="11" customFormat="1" ht="12.75">
      <c r="A860" s="2">
        <v>143</v>
      </c>
      <c r="B860" s="1" t="s">
        <v>1046</v>
      </c>
      <c r="C860" s="2">
        <v>2017</v>
      </c>
      <c r="D860" s="34">
        <v>379</v>
      </c>
    </row>
    <row r="861" spans="1:4" s="11" customFormat="1" ht="12.75">
      <c r="A861" s="2">
        <v>144</v>
      </c>
      <c r="B861" s="1" t="s">
        <v>1046</v>
      </c>
      <c r="C861" s="2">
        <v>2017</v>
      </c>
      <c r="D861" s="34">
        <v>379</v>
      </c>
    </row>
    <row r="862" spans="1:4" s="11" customFormat="1" ht="12.75">
      <c r="A862" s="2">
        <v>145</v>
      </c>
      <c r="B862" s="1" t="s">
        <v>1047</v>
      </c>
      <c r="C862" s="2">
        <v>2017</v>
      </c>
      <c r="D862" s="34">
        <v>389</v>
      </c>
    </row>
    <row r="863" spans="1:4" s="11" customFormat="1" ht="12.75">
      <c r="A863" s="2">
        <v>146</v>
      </c>
      <c r="B863" s="1" t="s">
        <v>1048</v>
      </c>
      <c r="C863" s="2">
        <v>2017</v>
      </c>
      <c r="D863" s="34">
        <v>439</v>
      </c>
    </row>
    <row r="864" spans="1:4" s="11" customFormat="1" ht="12.75">
      <c r="A864" s="2">
        <v>147</v>
      </c>
      <c r="B864" s="1" t="s">
        <v>1049</v>
      </c>
      <c r="C864" s="2">
        <v>2017</v>
      </c>
      <c r="D864" s="34">
        <v>599</v>
      </c>
    </row>
    <row r="865" spans="1:4" s="11" customFormat="1" ht="12.75">
      <c r="A865" s="2">
        <v>148</v>
      </c>
      <c r="B865" s="1" t="s">
        <v>1050</v>
      </c>
      <c r="C865" s="2">
        <v>2017</v>
      </c>
      <c r="D865" s="34">
        <v>589</v>
      </c>
    </row>
    <row r="866" spans="1:4" s="11" customFormat="1" ht="12.75">
      <c r="A866" s="2">
        <v>149</v>
      </c>
      <c r="B866" s="1" t="s">
        <v>1051</v>
      </c>
      <c r="C866" s="2">
        <v>2017</v>
      </c>
      <c r="D866" s="34">
        <v>529</v>
      </c>
    </row>
    <row r="867" spans="1:4" s="11" customFormat="1" ht="12.75">
      <c r="A867" s="2">
        <v>150</v>
      </c>
      <c r="B867" s="1" t="s">
        <v>1052</v>
      </c>
      <c r="C867" s="2">
        <v>2017</v>
      </c>
      <c r="D867" s="34">
        <v>529</v>
      </c>
    </row>
    <row r="868" spans="1:4" s="11" customFormat="1" ht="12.75">
      <c r="A868" s="2">
        <v>151</v>
      </c>
      <c r="B868" s="1" t="s">
        <v>1053</v>
      </c>
      <c r="C868" s="2">
        <v>2017</v>
      </c>
      <c r="D868" s="34">
        <v>1975</v>
      </c>
    </row>
    <row r="869" spans="1:4" s="11" customFormat="1" ht="12.75">
      <c r="A869" s="2">
        <v>152</v>
      </c>
      <c r="B869" s="1" t="s">
        <v>1054</v>
      </c>
      <c r="C869" s="2">
        <v>2017</v>
      </c>
      <c r="D869" s="34">
        <v>1557.18</v>
      </c>
    </row>
    <row r="870" spans="1:4" s="11" customFormat="1" ht="12.75">
      <c r="A870" s="2">
        <v>153</v>
      </c>
      <c r="B870" s="1" t="s">
        <v>1055</v>
      </c>
      <c r="C870" s="2">
        <v>2017</v>
      </c>
      <c r="D870" s="34">
        <v>789</v>
      </c>
    </row>
    <row r="871" spans="1:4" s="11" customFormat="1" ht="12.75">
      <c r="A871" s="2">
        <v>154</v>
      </c>
      <c r="B871" s="1" t="s">
        <v>1055</v>
      </c>
      <c r="C871" s="2">
        <v>2017</v>
      </c>
      <c r="D871" s="34">
        <v>789</v>
      </c>
    </row>
    <row r="872" spans="1:4" s="11" customFormat="1" ht="12.75">
      <c r="A872" s="2">
        <v>155</v>
      </c>
      <c r="B872" s="1" t="s">
        <v>1056</v>
      </c>
      <c r="C872" s="2">
        <v>2017</v>
      </c>
      <c r="D872" s="34">
        <v>978.3</v>
      </c>
    </row>
    <row r="873" spans="1:4" s="11" customFormat="1" ht="12.75">
      <c r="A873" s="2">
        <v>156</v>
      </c>
      <c r="B873" s="40" t="s">
        <v>1057</v>
      </c>
      <c r="C873" s="122">
        <v>2018</v>
      </c>
      <c r="D873" s="292">
        <v>699</v>
      </c>
    </row>
    <row r="874" spans="1:4" s="11" customFormat="1" ht="12.75">
      <c r="A874" s="2">
        <v>157</v>
      </c>
      <c r="B874" s="40" t="s">
        <v>1057</v>
      </c>
      <c r="C874" s="122">
        <v>2018</v>
      </c>
      <c r="D874" s="292">
        <v>699</v>
      </c>
    </row>
    <row r="875" spans="1:4" s="11" customFormat="1" ht="12.75">
      <c r="A875" s="2">
        <v>158</v>
      </c>
      <c r="B875" s="40" t="s">
        <v>1058</v>
      </c>
      <c r="C875" s="122">
        <v>2018</v>
      </c>
      <c r="D875" s="292">
        <v>15469.1</v>
      </c>
    </row>
    <row r="876" spans="1:4" s="11" customFormat="1" ht="12.75">
      <c r="A876" s="2">
        <v>159</v>
      </c>
      <c r="B876" s="40" t="s">
        <v>1058</v>
      </c>
      <c r="C876" s="122">
        <v>2018</v>
      </c>
      <c r="D876" s="292">
        <v>15469.09</v>
      </c>
    </row>
    <row r="877" spans="1:4" s="11" customFormat="1" ht="25.5">
      <c r="A877" s="2">
        <v>160</v>
      </c>
      <c r="B877" s="293" t="s">
        <v>1059</v>
      </c>
      <c r="C877" s="122">
        <v>2018</v>
      </c>
      <c r="D877" s="292">
        <v>20386.02</v>
      </c>
    </row>
    <row r="878" spans="1:4" s="11" customFormat="1" ht="12.75">
      <c r="A878" s="2">
        <v>161</v>
      </c>
      <c r="B878" s="89" t="s">
        <v>1060</v>
      </c>
      <c r="C878" s="122">
        <v>2018</v>
      </c>
      <c r="D878" s="292">
        <v>4509.18</v>
      </c>
    </row>
    <row r="879" spans="1:4" s="11" customFormat="1" ht="12.75">
      <c r="A879" s="2">
        <v>162</v>
      </c>
      <c r="B879" s="89" t="s">
        <v>1060</v>
      </c>
      <c r="C879" s="122">
        <v>2018</v>
      </c>
      <c r="D879" s="292">
        <v>4509.18</v>
      </c>
    </row>
    <row r="880" spans="1:4" s="11" customFormat="1" ht="12.75">
      <c r="A880" s="2">
        <v>163</v>
      </c>
      <c r="B880" s="89" t="s">
        <v>1061</v>
      </c>
      <c r="C880" s="122">
        <v>2018</v>
      </c>
      <c r="D880" s="292">
        <v>3056.55</v>
      </c>
    </row>
    <row r="881" spans="1:4" s="11" customFormat="1" ht="12.75">
      <c r="A881" s="2">
        <v>164</v>
      </c>
      <c r="B881" s="89" t="s">
        <v>1062</v>
      </c>
      <c r="C881" s="122">
        <v>2018</v>
      </c>
      <c r="D881" s="292">
        <v>509</v>
      </c>
    </row>
    <row r="882" spans="1:4" s="11" customFormat="1" ht="12.75">
      <c r="A882" s="2">
        <v>165</v>
      </c>
      <c r="B882" s="89" t="s">
        <v>1062</v>
      </c>
      <c r="C882" s="122">
        <v>2018</v>
      </c>
      <c r="D882" s="292">
        <v>509</v>
      </c>
    </row>
    <row r="883" spans="1:4" s="11" customFormat="1" ht="12.75">
      <c r="A883" s="2">
        <v>166</v>
      </c>
      <c r="B883" s="89" t="s">
        <v>1062</v>
      </c>
      <c r="C883" s="122">
        <v>2018</v>
      </c>
      <c r="D883" s="292">
        <v>509</v>
      </c>
    </row>
    <row r="884" spans="1:4" s="11" customFormat="1" ht="12.75">
      <c r="A884" s="2">
        <v>167</v>
      </c>
      <c r="B884" s="89" t="s">
        <v>1062</v>
      </c>
      <c r="C884" s="122">
        <v>2018</v>
      </c>
      <c r="D884" s="292">
        <v>509</v>
      </c>
    </row>
    <row r="885" spans="1:4" s="11" customFormat="1" ht="12.75">
      <c r="A885" s="2">
        <v>168</v>
      </c>
      <c r="B885" s="89" t="s">
        <v>1062</v>
      </c>
      <c r="C885" s="122">
        <v>2018</v>
      </c>
      <c r="D885" s="292">
        <v>509</v>
      </c>
    </row>
    <row r="886" spans="1:4" s="11" customFormat="1" ht="12.75">
      <c r="A886" s="2">
        <v>169</v>
      </c>
      <c r="B886" s="89" t="s">
        <v>1062</v>
      </c>
      <c r="C886" s="122">
        <v>2018</v>
      </c>
      <c r="D886" s="292">
        <v>509</v>
      </c>
    </row>
    <row r="887" spans="1:4" s="11" customFormat="1" ht="12.75">
      <c r="A887" s="2">
        <v>170</v>
      </c>
      <c r="B887" s="89" t="s">
        <v>1062</v>
      </c>
      <c r="C887" s="122">
        <v>2018</v>
      </c>
      <c r="D887" s="292">
        <v>509</v>
      </c>
    </row>
    <row r="888" spans="1:4" s="11" customFormat="1" ht="12.75">
      <c r="A888" s="2">
        <v>171</v>
      </c>
      <c r="B888" s="89" t="s">
        <v>1063</v>
      </c>
      <c r="C888" s="122">
        <v>2018</v>
      </c>
      <c r="D888" s="292">
        <v>852</v>
      </c>
    </row>
    <row r="889" spans="1:4" s="11" customFormat="1" ht="12.75">
      <c r="A889" s="2">
        <v>172</v>
      </c>
      <c r="B889" s="89" t="s">
        <v>1063</v>
      </c>
      <c r="C889" s="122">
        <v>2018</v>
      </c>
      <c r="D889" s="292">
        <v>852</v>
      </c>
    </row>
    <row r="890" spans="1:4" s="11" customFormat="1" ht="12.75">
      <c r="A890" s="2">
        <v>173</v>
      </c>
      <c r="B890" s="40" t="s">
        <v>1064</v>
      </c>
      <c r="C890" s="122">
        <v>2019</v>
      </c>
      <c r="D890" s="294">
        <v>1021.91</v>
      </c>
    </row>
    <row r="891" spans="1:4" s="11" customFormat="1" ht="12.75">
      <c r="A891" s="2">
        <v>174</v>
      </c>
      <c r="B891" s="40" t="s">
        <v>1064</v>
      </c>
      <c r="C891" s="122">
        <v>2019</v>
      </c>
      <c r="D891" s="294">
        <v>1039.35</v>
      </c>
    </row>
    <row r="892" spans="1:4" s="11" customFormat="1" ht="12.75">
      <c r="A892" s="2">
        <v>175</v>
      </c>
      <c r="B892" s="40" t="s">
        <v>1065</v>
      </c>
      <c r="C892" s="122">
        <v>2019</v>
      </c>
      <c r="D892" s="294">
        <v>3905.26</v>
      </c>
    </row>
    <row r="893" spans="1:4" s="11" customFormat="1" ht="12.75">
      <c r="A893" s="2">
        <v>176</v>
      </c>
      <c r="B893" s="40" t="s">
        <v>1066</v>
      </c>
      <c r="C893" s="122">
        <v>2019</v>
      </c>
      <c r="D893" s="294">
        <v>8979</v>
      </c>
    </row>
    <row r="894" spans="1:4" s="11" customFormat="1" ht="12.75">
      <c r="A894" s="2">
        <v>177</v>
      </c>
      <c r="B894" s="40" t="s">
        <v>1067</v>
      </c>
      <c r="C894" s="122">
        <v>2019</v>
      </c>
      <c r="D894" s="294">
        <v>1046</v>
      </c>
    </row>
    <row r="895" spans="1:4" s="11" customFormat="1" ht="12.75">
      <c r="A895" s="2">
        <v>178</v>
      </c>
      <c r="B895" s="40" t="s">
        <v>1067</v>
      </c>
      <c r="C895" s="122">
        <v>2019</v>
      </c>
      <c r="D895" s="294">
        <v>1046</v>
      </c>
    </row>
    <row r="896" spans="1:4" s="11" customFormat="1" ht="12.75">
      <c r="A896" s="2">
        <v>179</v>
      </c>
      <c r="B896" s="40" t="s">
        <v>1067</v>
      </c>
      <c r="C896" s="122">
        <v>2019</v>
      </c>
      <c r="D896" s="294">
        <v>1046</v>
      </c>
    </row>
    <row r="897" spans="1:4" s="11" customFormat="1" ht="12.75">
      <c r="A897" s="2">
        <v>180</v>
      </c>
      <c r="B897" s="40" t="s">
        <v>1068</v>
      </c>
      <c r="C897" s="122">
        <v>2019</v>
      </c>
      <c r="D897" s="294">
        <v>3227</v>
      </c>
    </row>
    <row r="898" spans="1:4" s="11" customFormat="1" ht="12.75">
      <c r="A898" s="2">
        <v>181</v>
      </c>
      <c r="B898" s="40" t="s">
        <v>1067</v>
      </c>
      <c r="C898" s="122">
        <v>2019</v>
      </c>
      <c r="D898" s="294">
        <v>1589</v>
      </c>
    </row>
    <row r="899" spans="1:4" s="11" customFormat="1" ht="12.75">
      <c r="A899" s="2"/>
      <c r="B899" s="17" t="s">
        <v>0</v>
      </c>
      <c r="C899" s="2"/>
      <c r="D899" s="52">
        <f>SUM(D718:D898)</f>
        <v>420522.9799999999</v>
      </c>
    </row>
    <row r="900" spans="1:4" s="11" customFormat="1" ht="12.75">
      <c r="A900" s="366" t="s">
        <v>6</v>
      </c>
      <c r="B900" s="366"/>
      <c r="C900" s="366"/>
      <c r="D900" s="366"/>
    </row>
    <row r="901" spans="1:4" s="11" customFormat="1" ht="12.75">
      <c r="A901" s="2">
        <v>1</v>
      </c>
      <c r="B901" s="295" t="s">
        <v>1069</v>
      </c>
      <c r="C901" s="296">
        <v>2015</v>
      </c>
      <c r="D901" s="34">
        <v>2956</v>
      </c>
    </row>
    <row r="902" spans="1:4" s="11" customFormat="1" ht="12.75">
      <c r="A902" s="2">
        <v>2</v>
      </c>
      <c r="B902" s="295" t="s">
        <v>1069</v>
      </c>
      <c r="C902" s="296">
        <v>2015</v>
      </c>
      <c r="D902" s="34">
        <v>2956</v>
      </c>
    </row>
    <row r="903" spans="1:4" s="11" customFormat="1" ht="12.75">
      <c r="A903" s="2">
        <v>3</v>
      </c>
      <c r="B903" s="295" t="s">
        <v>1069</v>
      </c>
      <c r="C903" s="296">
        <v>2015</v>
      </c>
      <c r="D903" s="34">
        <v>2956</v>
      </c>
    </row>
    <row r="904" spans="1:4" s="11" customFormat="1" ht="12.75">
      <c r="A904" s="2">
        <v>4</v>
      </c>
      <c r="B904" s="295" t="s">
        <v>1069</v>
      </c>
      <c r="C904" s="296">
        <v>2015</v>
      </c>
      <c r="D904" s="34">
        <v>2956</v>
      </c>
    </row>
    <row r="905" spans="1:4" s="11" customFormat="1" ht="12.75">
      <c r="A905" s="2"/>
      <c r="B905" s="17" t="s">
        <v>0</v>
      </c>
      <c r="C905" s="2"/>
      <c r="D905" s="35">
        <f>SUM(D901:D904)</f>
        <v>11824</v>
      </c>
    </row>
    <row r="906" spans="1:4" s="11" customFormat="1" ht="12.75">
      <c r="A906" s="366" t="s">
        <v>27</v>
      </c>
      <c r="B906" s="366"/>
      <c r="C906" s="366"/>
      <c r="D906" s="366"/>
    </row>
    <row r="907" spans="1:4" s="11" customFormat="1" ht="12.75">
      <c r="A907" s="2">
        <v>1</v>
      </c>
      <c r="B907" s="1" t="s">
        <v>1070</v>
      </c>
      <c r="C907" s="2">
        <v>2017</v>
      </c>
      <c r="D907" s="34">
        <v>3053</v>
      </c>
    </row>
    <row r="908" spans="1:4" s="11" customFormat="1" ht="12.75">
      <c r="A908" s="2"/>
      <c r="B908" s="17" t="s">
        <v>0</v>
      </c>
      <c r="C908" s="2"/>
      <c r="D908" s="35">
        <f>SUM(D907:D907)</f>
        <v>3053</v>
      </c>
    </row>
    <row r="909" spans="1:4" s="11" customFormat="1" ht="12.75">
      <c r="A909" s="363" t="s">
        <v>1109</v>
      </c>
      <c r="B909" s="364"/>
      <c r="C909" s="364"/>
      <c r="D909" s="365"/>
    </row>
    <row r="910" spans="1:4" s="11" customFormat="1" ht="12.75">
      <c r="A910" s="366" t="s">
        <v>5</v>
      </c>
      <c r="B910" s="366"/>
      <c r="C910" s="366"/>
      <c r="D910" s="366"/>
    </row>
    <row r="911" spans="1:4" s="11" customFormat="1" ht="12.75">
      <c r="A911" s="2">
        <v>1</v>
      </c>
      <c r="B911" s="295" t="s">
        <v>1096</v>
      </c>
      <c r="C911" s="296">
        <v>2015</v>
      </c>
      <c r="D911" s="297">
        <v>582</v>
      </c>
    </row>
    <row r="912" spans="1:4" s="11" customFormat="1" ht="12.75">
      <c r="A912" s="2">
        <v>2</v>
      </c>
      <c r="B912" s="295" t="s">
        <v>1095</v>
      </c>
      <c r="C912" s="296">
        <v>2015</v>
      </c>
      <c r="D912" s="297">
        <v>1034</v>
      </c>
    </row>
    <row r="913" spans="1:4" s="11" customFormat="1" ht="12.75">
      <c r="A913" s="2">
        <v>3</v>
      </c>
      <c r="B913" s="295" t="s">
        <v>1097</v>
      </c>
      <c r="C913" s="296">
        <v>2015</v>
      </c>
      <c r="D913" s="297">
        <v>334</v>
      </c>
    </row>
    <row r="914" spans="1:4" s="11" customFormat="1" ht="12.75">
      <c r="A914" s="2">
        <v>4</v>
      </c>
      <c r="B914" s="295" t="s">
        <v>1098</v>
      </c>
      <c r="C914" s="296">
        <v>2015</v>
      </c>
      <c r="D914" s="297">
        <v>3486</v>
      </c>
    </row>
    <row r="915" spans="1:4" s="11" customFormat="1" ht="12.75">
      <c r="A915" s="2">
        <v>5</v>
      </c>
      <c r="B915" s="295" t="s">
        <v>658</v>
      </c>
      <c r="C915" s="296">
        <v>2015</v>
      </c>
      <c r="D915" s="297">
        <v>394</v>
      </c>
    </row>
    <row r="916" spans="1:4" s="11" customFormat="1" ht="12.75">
      <c r="A916" s="2">
        <v>6</v>
      </c>
      <c r="B916" s="295" t="s">
        <v>1099</v>
      </c>
      <c r="C916" s="296">
        <v>2015</v>
      </c>
      <c r="D916" s="297">
        <v>586</v>
      </c>
    </row>
    <row r="917" spans="1:4" s="11" customFormat="1" ht="12.75">
      <c r="A917" s="2">
        <v>7</v>
      </c>
      <c r="B917" s="295" t="s">
        <v>658</v>
      </c>
      <c r="C917" s="296">
        <v>2015</v>
      </c>
      <c r="D917" s="297">
        <v>398</v>
      </c>
    </row>
    <row r="918" spans="1:4" s="11" customFormat="1" ht="12.75">
      <c r="A918" s="2">
        <v>8</v>
      </c>
      <c r="B918" s="1" t="s">
        <v>658</v>
      </c>
      <c r="C918" s="2">
        <v>2016</v>
      </c>
      <c r="D918" s="193">
        <v>500</v>
      </c>
    </row>
    <row r="919" spans="1:4" s="11" customFormat="1" ht="12.75">
      <c r="A919" s="2">
        <v>9</v>
      </c>
      <c r="B919" s="1" t="s">
        <v>1095</v>
      </c>
      <c r="C919" s="2">
        <v>2016</v>
      </c>
      <c r="D919" s="193">
        <v>1359</v>
      </c>
    </row>
    <row r="920" spans="1:4" s="11" customFormat="1" ht="12.75">
      <c r="A920" s="2">
        <v>10</v>
      </c>
      <c r="B920" s="1" t="s">
        <v>935</v>
      </c>
      <c r="C920" s="2">
        <v>2016</v>
      </c>
      <c r="D920" s="193">
        <v>587</v>
      </c>
    </row>
    <row r="921" spans="1:4" s="11" customFormat="1" ht="12.75">
      <c r="A921" s="2">
        <v>11</v>
      </c>
      <c r="B921" s="1" t="s">
        <v>935</v>
      </c>
      <c r="C921" s="2">
        <v>2016</v>
      </c>
      <c r="D921" s="193">
        <v>418</v>
      </c>
    </row>
    <row r="922" spans="1:4" s="11" customFormat="1" ht="12.75">
      <c r="A922" s="2">
        <v>12</v>
      </c>
      <c r="B922" s="1" t="s">
        <v>1095</v>
      </c>
      <c r="C922" s="2">
        <v>2016</v>
      </c>
      <c r="D922" s="193">
        <v>799</v>
      </c>
    </row>
    <row r="923" spans="1:4" s="11" customFormat="1" ht="12.75">
      <c r="A923" s="2">
        <v>13</v>
      </c>
      <c r="B923" s="1" t="s">
        <v>935</v>
      </c>
      <c r="C923" s="2">
        <v>2016</v>
      </c>
      <c r="D923" s="193">
        <v>180</v>
      </c>
    </row>
    <row r="924" spans="1:4" s="11" customFormat="1" ht="12.75">
      <c r="A924" s="2">
        <v>14</v>
      </c>
      <c r="B924" s="1" t="s">
        <v>658</v>
      </c>
      <c r="C924" s="2">
        <v>2016</v>
      </c>
      <c r="D924" s="193">
        <v>446</v>
      </c>
    </row>
    <row r="925" spans="1:4" s="11" customFormat="1" ht="12.75">
      <c r="A925" s="2">
        <v>15</v>
      </c>
      <c r="B925" s="1" t="s">
        <v>1100</v>
      </c>
      <c r="C925" s="2">
        <v>2016</v>
      </c>
      <c r="D925" s="193">
        <v>3486</v>
      </c>
    </row>
    <row r="926" spans="1:4" s="11" customFormat="1" ht="12.75">
      <c r="A926" s="2">
        <v>16</v>
      </c>
      <c r="B926" s="1" t="s">
        <v>1101</v>
      </c>
      <c r="C926" s="2">
        <v>2016</v>
      </c>
      <c r="D926" s="193">
        <v>1198</v>
      </c>
    </row>
    <row r="927" spans="1:4" s="11" customFormat="1" ht="12.75">
      <c r="A927" s="2">
        <v>17</v>
      </c>
      <c r="B927" s="1" t="s">
        <v>1102</v>
      </c>
      <c r="C927" s="2">
        <v>2016</v>
      </c>
      <c r="D927" s="193">
        <v>298</v>
      </c>
    </row>
    <row r="928" spans="1:4" s="11" customFormat="1" ht="12.75">
      <c r="A928" s="2">
        <v>18</v>
      </c>
      <c r="B928" s="1" t="s">
        <v>658</v>
      </c>
      <c r="C928" s="2">
        <v>2016</v>
      </c>
      <c r="D928" s="193">
        <v>572</v>
      </c>
    </row>
    <row r="929" spans="1:4" s="11" customFormat="1" ht="12.75">
      <c r="A929" s="2">
        <v>19</v>
      </c>
      <c r="B929" s="1" t="s">
        <v>658</v>
      </c>
      <c r="C929" s="2">
        <v>2016</v>
      </c>
      <c r="D929" s="193">
        <v>664</v>
      </c>
    </row>
    <row r="930" spans="1:4" s="11" customFormat="1" ht="12.75">
      <c r="A930" s="2">
        <v>20</v>
      </c>
      <c r="B930" s="1" t="s">
        <v>658</v>
      </c>
      <c r="C930" s="2">
        <v>2016</v>
      </c>
      <c r="D930" s="193">
        <v>396</v>
      </c>
    </row>
    <row r="931" spans="1:4" s="11" customFormat="1" ht="12.75">
      <c r="A931" s="2">
        <v>21</v>
      </c>
      <c r="B931" s="1" t="s">
        <v>658</v>
      </c>
      <c r="C931" s="2">
        <v>2016</v>
      </c>
      <c r="D931" s="193">
        <v>696</v>
      </c>
    </row>
    <row r="932" spans="1:4" s="11" customFormat="1" ht="12.75">
      <c r="A932" s="2">
        <v>22</v>
      </c>
      <c r="B932" s="1" t="s">
        <v>1103</v>
      </c>
      <c r="C932" s="2">
        <v>2016</v>
      </c>
      <c r="D932" s="193">
        <v>2646</v>
      </c>
    </row>
    <row r="933" spans="1:4" s="11" customFormat="1" ht="12.75">
      <c r="A933" s="2">
        <v>23</v>
      </c>
      <c r="B933" s="1" t="s">
        <v>1104</v>
      </c>
      <c r="C933" s="2">
        <v>2016</v>
      </c>
      <c r="D933" s="193">
        <v>598</v>
      </c>
    </row>
    <row r="934" spans="1:4" s="11" customFormat="1" ht="12.75">
      <c r="A934" s="2">
        <v>24</v>
      </c>
      <c r="B934" s="1" t="s">
        <v>658</v>
      </c>
      <c r="C934" s="2">
        <v>2016</v>
      </c>
      <c r="D934" s="193">
        <v>696</v>
      </c>
    </row>
    <row r="935" spans="1:4" s="11" customFormat="1" ht="12.75">
      <c r="A935" s="2">
        <v>25</v>
      </c>
      <c r="B935" s="1" t="s">
        <v>1105</v>
      </c>
      <c r="C935" s="2">
        <v>2016</v>
      </c>
      <c r="D935" s="193">
        <v>882</v>
      </c>
    </row>
    <row r="936" spans="1:4" s="11" customFormat="1" ht="12.75">
      <c r="A936" s="2">
        <v>26</v>
      </c>
      <c r="B936" s="1" t="s">
        <v>1104</v>
      </c>
      <c r="C936" s="2">
        <v>2016</v>
      </c>
      <c r="D936" s="193">
        <v>486</v>
      </c>
    </row>
    <row r="937" spans="1:4" s="11" customFormat="1" ht="12.75">
      <c r="A937" s="2">
        <v>27</v>
      </c>
      <c r="B937" s="1" t="s">
        <v>658</v>
      </c>
      <c r="C937" s="2">
        <v>2016</v>
      </c>
      <c r="D937" s="193">
        <v>1392</v>
      </c>
    </row>
    <row r="938" spans="1:4" s="11" customFormat="1" ht="12.75">
      <c r="A938" s="2">
        <v>28</v>
      </c>
      <c r="B938" s="1" t="s">
        <v>658</v>
      </c>
      <c r="C938" s="2">
        <v>2017</v>
      </c>
      <c r="D938" s="193">
        <v>1556</v>
      </c>
    </row>
    <row r="939" spans="1:4" s="11" customFormat="1" ht="12.75">
      <c r="A939" s="2">
        <v>29</v>
      </c>
      <c r="B939" s="1" t="s">
        <v>1106</v>
      </c>
      <c r="C939" s="2">
        <v>2017</v>
      </c>
      <c r="D939" s="193">
        <v>569</v>
      </c>
    </row>
    <row r="940" spans="1:4" s="11" customFormat="1" ht="12.75">
      <c r="A940" s="2">
        <v>30</v>
      </c>
      <c r="B940" s="1" t="s">
        <v>1095</v>
      </c>
      <c r="C940" s="2">
        <v>2017</v>
      </c>
      <c r="D940" s="193">
        <v>1448.99</v>
      </c>
    </row>
    <row r="941" spans="1:4" s="11" customFormat="1" ht="12.75">
      <c r="A941" s="2">
        <v>31</v>
      </c>
      <c r="B941" s="1" t="s">
        <v>1107</v>
      </c>
      <c r="C941" s="2">
        <v>2016</v>
      </c>
      <c r="D941" s="193">
        <v>1957.8</v>
      </c>
    </row>
    <row r="942" spans="1:4" s="11" customFormat="1" ht="12.75">
      <c r="A942" s="2">
        <v>32</v>
      </c>
      <c r="B942" s="1" t="s">
        <v>658</v>
      </c>
      <c r="C942" s="2">
        <v>2018</v>
      </c>
      <c r="D942" s="193">
        <v>368</v>
      </c>
    </row>
    <row r="943" spans="1:4" s="11" customFormat="1" ht="12.75">
      <c r="A943" s="2">
        <v>33</v>
      </c>
      <c r="B943" s="1" t="s">
        <v>1108</v>
      </c>
      <c r="C943" s="2">
        <v>2017</v>
      </c>
      <c r="D943" s="193">
        <v>1499</v>
      </c>
    </row>
    <row r="944" spans="1:4" s="11" customFormat="1" ht="12.75">
      <c r="A944" s="2"/>
      <c r="B944" s="17" t="s">
        <v>0</v>
      </c>
      <c r="C944" s="2"/>
      <c r="D944" s="52">
        <f>SUM(D911:D943)</f>
        <v>32511.79</v>
      </c>
    </row>
    <row r="945" spans="1:4" s="11" customFormat="1" ht="12.75">
      <c r="A945" s="366" t="s">
        <v>6</v>
      </c>
      <c r="B945" s="366"/>
      <c r="C945" s="366"/>
      <c r="D945" s="366"/>
    </row>
    <row r="946" spans="1:4" s="11" customFormat="1" ht="12.75">
      <c r="A946" s="2">
        <v>1</v>
      </c>
      <c r="B946" s="287" t="s">
        <v>1110</v>
      </c>
      <c r="C946" s="288">
        <v>2015</v>
      </c>
      <c r="D946" s="298">
        <v>10338</v>
      </c>
    </row>
    <row r="947" spans="1:4" s="11" customFormat="1" ht="12.75">
      <c r="A947" s="2">
        <v>2</v>
      </c>
      <c r="B947" s="287" t="s">
        <v>1111</v>
      </c>
      <c r="C947" s="288">
        <v>2015</v>
      </c>
      <c r="D947" s="298">
        <v>1062</v>
      </c>
    </row>
    <row r="948" spans="1:4" s="11" customFormat="1" ht="12.75">
      <c r="A948" s="2">
        <v>3</v>
      </c>
      <c r="B948" s="287" t="s">
        <v>1112</v>
      </c>
      <c r="C948" s="288">
        <v>2015</v>
      </c>
      <c r="D948" s="298">
        <v>13116</v>
      </c>
    </row>
    <row r="949" spans="1:4" s="11" customFormat="1" ht="12.75">
      <c r="A949" s="2">
        <v>4</v>
      </c>
      <c r="B949" s="287" t="s">
        <v>679</v>
      </c>
      <c r="C949" s="288">
        <v>2015</v>
      </c>
      <c r="D949" s="298">
        <v>2658</v>
      </c>
    </row>
    <row r="950" spans="1:4" s="11" customFormat="1" ht="12.75">
      <c r="A950" s="2">
        <v>5</v>
      </c>
      <c r="B950" s="287" t="s">
        <v>1113</v>
      </c>
      <c r="C950" s="288">
        <v>2015</v>
      </c>
      <c r="D950" s="298">
        <v>192</v>
      </c>
    </row>
    <row r="951" spans="1:4" s="11" customFormat="1" ht="12.75">
      <c r="A951" s="2">
        <v>6</v>
      </c>
      <c r="B951" s="287" t="s">
        <v>1114</v>
      </c>
      <c r="C951" s="288">
        <v>2015</v>
      </c>
      <c r="D951" s="298">
        <v>780</v>
      </c>
    </row>
    <row r="952" spans="1:4" s="11" customFormat="1" ht="12.75">
      <c r="A952" s="2">
        <v>7</v>
      </c>
      <c r="B952" s="287" t="s">
        <v>1115</v>
      </c>
      <c r="C952" s="288">
        <v>2015</v>
      </c>
      <c r="D952" s="298">
        <v>266</v>
      </c>
    </row>
    <row r="953" spans="1:4" s="11" customFormat="1" ht="12.75">
      <c r="A953" s="2">
        <v>8</v>
      </c>
      <c r="B953" s="287" t="s">
        <v>420</v>
      </c>
      <c r="C953" s="288">
        <v>2015</v>
      </c>
      <c r="D953" s="298">
        <v>2179</v>
      </c>
    </row>
    <row r="954" spans="1:4" s="11" customFormat="1" ht="12.75">
      <c r="A954" s="2">
        <v>9</v>
      </c>
      <c r="B954" s="287" t="s">
        <v>1116</v>
      </c>
      <c r="C954" s="288">
        <v>2015</v>
      </c>
      <c r="D954" s="298">
        <v>1992</v>
      </c>
    </row>
    <row r="955" spans="1:4" s="11" customFormat="1" ht="12.75">
      <c r="A955" s="2">
        <v>10</v>
      </c>
      <c r="B955" s="1" t="s">
        <v>644</v>
      </c>
      <c r="C955" s="2">
        <v>2016</v>
      </c>
      <c r="D955" s="193">
        <v>148</v>
      </c>
    </row>
    <row r="956" spans="1:4" s="11" customFormat="1" ht="12.75">
      <c r="A956" s="2">
        <v>11</v>
      </c>
      <c r="B956" s="1" t="s">
        <v>644</v>
      </c>
      <c r="C956" s="2">
        <v>2016</v>
      </c>
      <c r="D956" s="193">
        <v>296</v>
      </c>
    </row>
    <row r="957" spans="1:4" s="11" customFormat="1" ht="12.75">
      <c r="A957" s="2">
        <v>12</v>
      </c>
      <c r="B957" s="1" t="s">
        <v>1117</v>
      </c>
      <c r="C957" s="2">
        <v>2016</v>
      </c>
      <c r="D957" s="193">
        <v>449.99</v>
      </c>
    </row>
    <row r="958" spans="1:4" s="11" customFormat="1" ht="12.75">
      <c r="A958" s="2">
        <v>13</v>
      </c>
      <c r="B958" s="1" t="s">
        <v>1118</v>
      </c>
      <c r="C958" s="2">
        <v>2016</v>
      </c>
      <c r="D958" s="193">
        <v>169</v>
      </c>
    </row>
    <row r="959" spans="1:4" s="11" customFormat="1" ht="12.75">
      <c r="A959" s="2">
        <v>14</v>
      </c>
      <c r="B959" s="1" t="s">
        <v>1119</v>
      </c>
      <c r="C959" s="2">
        <v>2016</v>
      </c>
      <c r="D959" s="193">
        <f>368*2</f>
        <v>736</v>
      </c>
    </row>
    <row r="960" spans="1:4" s="11" customFormat="1" ht="12.75">
      <c r="A960" s="2">
        <v>15</v>
      </c>
      <c r="B960" s="1" t="s">
        <v>1120</v>
      </c>
      <c r="C960" s="2">
        <v>2016</v>
      </c>
      <c r="D960" s="193">
        <v>596</v>
      </c>
    </row>
    <row r="961" spans="1:4" s="11" customFormat="1" ht="12.75">
      <c r="A961" s="2">
        <v>16</v>
      </c>
      <c r="B961" s="1" t="s">
        <v>1113</v>
      </c>
      <c r="C961" s="2">
        <v>2016</v>
      </c>
      <c r="D961" s="193">
        <v>520</v>
      </c>
    </row>
    <row r="962" spans="1:4" s="11" customFormat="1" ht="12.75">
      <c r="A962" s="2">
        <v>17</v>
      </c>
      <c r="B962" s="1" t="s">
        <v>1113</v>
      </c>
      <c r="C962" s="2">
        <v>2016</v>
      </c>
      <c r="D962" s="193">
        <v>260</v>
      </c>
    </row>
    <row r="963" spans="1:4" s="11" customFormat="1" ht="12.75">
      <c r="A963" s="2">
        <v>18</v>
      </c>
      <c r="B963" s="1" t="s">
        <v>1121</v>
      </c>
      <c r="C963" s="2">
        <v>2016</v>
      </c>
      <c r="D963" s="193">
        <v>1494</v>
      </c>
    </row>
    <row r="964" spans="1:4" s="11" customFormat="1" ht="12.75">
      <c r="A964" s="2">
        <v>19</v>
      </c>
      <c r="B964" s="1" t="s">
        <v>1113</v>
      </c>
      <c r="C964" s="2">
        <v>2016</v>
      </c>
      <c r="D964" s="193">
        <v>130</v>
      </c>
    </row>
    <row r="965" spans="1:4" s="11" customFormat="1" ht="12.75">
      <c r="A965" s="2">
        <v>20</v>
      </c>
      <c r="B965" s="1" t="s">
        <v>1119</v>
      </c>
      <c r="C965" s="2">
        <v>2016</v>
      </c>
      <c r="D965" s="193">
        <v>368</v>
      </c>
    </row>
    <row r="966" spans="1:4" s="11" customFormat="1" ht="12.75">
      <c r="A966" s="2">
        <v>21</v>
      </c>
      <c r="B966" s="1" t="s">
        <v>1122</v>
      </c>
      <c r="C966" s="2">
        <v>2016</v>
      </c>
      <c r="D966" s="193">
        <v>399.99</v>
      </c>
    </row>
    <row r="967" spans="1:4" s="11" customFormat="1" ht="12.75">
      <c r="A967" s="2">
        <v>22</v>
      </c>
      <c r="B967" s="1" t="s">
        <v>1122</v>
      </c>
      <c r="C967" s="2">
        <v>2016</v>
      </c>
      <c r="D967" s="193">
        <v>189.99</v>
      </c>
    </row>
    <row r="968" spans="1:4" s="11" customFormat="1" ht="12.75">
      <c r="A968" s="2">
        <v>23</v>
      </c>
      <c r="B968" s="1" t="s">
        <v>644</v>
      </c>
      <c r="C968" s="2">
        <v>2016</v>
      </c>
      <c r="D968" s="193">
        <v>148</v>
      </c>
    </row>
    <row r="969" spans="1:4" s="11" customFormat="1" ht="12.75">
      <c r="A969" s="2">
        <v>24</v>
      </c>
      <c r="B969" s="1" t="s">
        <v>1123</v>
      </c>
      <c r="C969" s="2">
        <v>2016</v>
      </c>
      <c r="D969" s="193">
        <v>228.92</v>
      </c>
    </row>
    <row r="970" spans="1:4" s="11" customFormat="1" ht="12.75">
      <c r="A970" s="2">
        <v>25</v>
      </c>
      <c r="B970" s="1" t="s">
        <v>1124</v>
      </c>
      <c r="C970" s="2">
        <v>2016</v>
      </c>
      <c r="D970" s="193">
        <v>498</v>
      </c>
    </row>
    <row r="971" spans="1:4" s="11" customFormat="1" ht="12.75">
      <c r="A971" s="2">
        <v>26</v>
      </c>
      <c r="B971" s="1" t="s">
        <v>1125</v>
      </c>
      <c r="C971" s="2">
        <v>2016</v>
      </c>
      <c r="D971" s="193">
        <v>973.6</v>
      </c>
    </row>
    <row r="972" spans="1:4" s="11" customFormat="1" ht="12.75">
      <c r="A972" s="2">
        <v>27</v>
      </c>
      <c r="B972" s="1" t="s">
        <v>1126</v>
      </c>
      <c r="C972" s="2">
        <v>2016</v>
      </c>
      <c r="D972" s="193">
        <v>498</v>
      </c>
    </row>
    <row r="973" spans="1:4" s="11" customFormat="1" ht="12.75">
      <c r="A973" s="2">
        <v>28</v>
      </c>
      <c r="B973" s="1" t="s">
        <v>1127</v>
      </c>
      <c r="C973" s="2">
        <v>2016</v>
      </c>
      <c r="D973" s="193">
        <v>492</v>
      </c>
    </row>
    <row r="974" spans="1:4" s="11" customFormat="1" ht="12.75">
      <c r="A974" s="2">
        <v>29</v>
      </c>
      <c r="B974" s="1" t="s">
        <v>1128</v>
      </c>
      <c r="C974" s="2">
        <v>2016</v>
      </c>
      <c r="D974" s="193">
        <v>6528</v>
      </c>
    </row>
    <row r="975" spans="1:4" s="11" customFormat="1" ht="12.75">
      <c r="A975" s="2">
        <v>30</v>
      </c>
      <c r="B975" s="1" t="s">
        <v>1128</v>
      </c>
      <c r="C975" s="2">
        <v>2016</v>
      </c>
      <c r="D975" s="193">
        <f>2176*2</f>
        <v>4352</v>
      </c>
    </row>
    <row r="976" spans="1:4" s="11" customFormat="1" ht="12.75">
      <c r="A976" s="2">
        <v>31</v>
      </c>
      <c r="B976" s="1" t="s">
        <v>1129</v>
      </c>
      <c r="C976" s="2">
        <v>2016</v>
      </c>
      <c r="D976" s="193">
        <v>3488</v>
      </c>
    </row>
    <row r="977" spans="1:4" s="11" customFormat="1" ht="12.75">
      <c r="A977" s="2">
        <v>32</v>
      </c>
      <c r="B977" s="1" t="s">
        <v>1130</v>
      </c>
      <c r="C977" s="2">
        <v>2016</v>
      </c>
      <c r="D977" s="193">
        <v>12380</v>
      </c>
    </row>
    <row r="978" spans="1:4" s="11" customFormat="1" ht="12.75">
      <c r="A978" s="2">
        <v>33</v>
      </c>
      <c r="B978" s="1" t="s">
        <v>1131</v>
      </c>
      <c r="C978" s="2">
        <v>2016</v>
      </c>
      <c r="D978" s="193">
        <v>3458</v>
      </c>
    </row>
    <row r="979" spans="1:4" s="11" customFormat="1" ht="12.75">
      <c r="A979" s="2">
        <v>34</v>
      </c>
      <c r="B979" s="1" t="s">
        <v>1132</v>
      </c>
      <c r="C979" s="2">
        <v>2016</v>
      </c>
      <c r="D979" s="193">
        <f>2178*3</f>
        <v>6534</v>
      </c>
    </row>
    <row r="980" spans="1:4" s="11" customFormat="1" ht="12.75">
      <c r="A980" s="2">
        <v>35</v>
      </c>
      <c r="B980" s="1" t="s">
        <v>1133</v>
      </c>
      <c r="C980" s="2">
        <v>2016</v>
      </c>
      <c r="D980" s="193">
        <v>2486</v>
      </c>
    </row>
    <row r="981" spans="1:4" s="11" customFormat="1" ht="12.75">
      <c r="A981" s="2">
        <v>36</v>
      </c>
      <c r="B981" s="1" t="s">
        <v>1134</v>
      </c>
      <c r="C981" s="2">
        <v>2016</v>
      </c>
      <c r="D981" s="193">
        <v>1664</v>
      </c>
    </row>
    <row r="982" spans="1:4" s="11" customFormat="1" ht="12.75">
      <c r="A982" s="2">
        <v>37</v>
      </c>
      <c r="B982" s="1" t="s">
        <v>1135</v>
      </c>
      <c r="C982" s="2">
        <v>2016</v>
      </c>
      <c r="D982" s="193">
        <v>1416</v>
      </c>
    </row>
    <row r="983" spans="1:4" s="11" customFormat="1" ht="12.75">
      <c r="A983" s="2">
        <v>38</v>
      </c>
      <c r="B983" s="1" t="s">
        <v>1129</v>
      </c>
      <c r="C983" s="2">
        <v>2016</v>
      </c>
      <c r="D983" s="193">
        <v>3190</v>
      </c>
    </row>
    <row r="984" spans="1:4" s="11" customFormat="1" ht="12.75">
      <c r="A984" s="2">
        <v>39</v>
      </c>
      <c r="B984" s="1" t="s">
        <v>420</v>
      </c>
      <c r="C984" s="2">
        <v>2016</v>
      </c>
      <c r="D984" s="193">
        <v>2176</v>
      </c>
    </row>
    <row r="985" spans="1:4" s="11" customFormat="1" ht="12.75">
      <c r="A985" s="2">
        <v>40</v>
      </c>
      <c r="B985" s="1" t="s">
        <v>1136</v>
      </c>
      <c r="C985" s="2">
        <v>2016</v>
      </c>
      <c r="D985" s="193">
        <v>1054.86</v>
      </c>
    </row>
    <row r="986" spans="1:4" s="11" customFormat="1" ht="12.75">
      <c r="A986" s="2">
        <v>41</v>
      </c>
      <c r="B986" s="1" t="s">
        <v>1136</v>
      </c>
      <c r="C986" s="2">
        <v>2016</v>
      </c>
      <c r="D986" s="193">
        <v>1084.86</v>
      </c>
    </row>
    <row r="987" spans="1:4" s="11" customFormat="1" ht="12.75">
      <c r="A987" s="2">
        <v>42</v>
      </c>
      <c r="B987" s="1" t="s">
        <v>1137</v>
      </c>
      <c r="C987" s="2">
        <v>2016</v>
      </c>
      <c r="D987" s="193">
        <v>1084.86</v>
      </c>
    </row>
    <row r="988" spans="1:4" s="11" customFormat="1" ht="12.75">
      <c r="A988" s="2">
        <v>43</v>
      </c>
      <c r="B988" s="1" t="s">
        <v>1138</v>
      </c>
      <c r="C988" s="2">
        <v>2017</v>
      </c>
      <c r="D988" s="193">
        <v>169.99</v>
      </c>
    </row>
    <row r="989" spans="1:4" s="11" customFormat="1" ht="12.75">
      <c r="A989" s="2">
        <v>44</v>
      </c>
      <c r="B989" s="1" t="s">
        <v>1138</v>
      </c>
      <c r="C989" s="2">
        <v>2017</v>
      </c>
      <c r="D989" s="193">
        <v>169.99</v>
      </c>
    </row>
    <row r="990" spans="1:4" s="11" customFormat="1" ht="12.75">
      <c r="A990" s="2">
        <v>45</v>
      </c>
      <c r="B990" s="1" t="s">
        <v>1123</v>
      </c>
      <c r="C990" s="2">
        <v>2017</v>
      </c>
      <c r="D990" s="193">
        <v>899</v>
      </c>
    </row>
    <row r="991" spans="1:4" s="11" customFormat="1" ht="12.75">
      <c r="A991" s="2">
        <v>46</v>
      </c>
      <c r="B991" s="1" t="s">
        <v>1123</v>
      </c>
      <c r="C991" s="2">
        <v>2017</v>
      </c>
      <c r="D991" s="193">
        <v>685</v>
      </c>
    </row>
    <row r="992" spans="1:4" s="11" customFormat="1" ht="12.75">
      <c r="A992" s="2">
        <v>47</v>
      </c>
      <c r="B992" s="1" t="s">
        <v>1138</v>
      </c>
      <c r="C992" s="2">
        <v>2017</v>
      </c>
      <c r="D992" s="193">
        <v>259</v>
      </c>
    </row>
    <row r="993" spans="1:4" s="11" customFormat="1" ht="12.75">
      <c r="A993" s="2">
        <v>48</v>
      </c>
      <c r="B993" s="1" t="s">
        <v>1139</v>
      </c>
      <c r="C993" s="2">
        <v>2017</v>
      </c>
      <c r="D993" s="193">
        <v>149</v>
      </c>
    </row>
    <row r="994" spans="1:4" s="11" customFormat="1" ht="12.75">
      <c r="A994" s="2">
        <v>49</v>
      </c>
      <c r="B994" s="1" t="s">
        <v>1122</v>
      </c>
      <c r="C994" s="2">
        <v>2017</v>
      </c>
      <c r="D994" s="193">
        <v>229</v>
      </c>
    </row>
    <row r="995" spans="1:4" s="11" customFormat="1" ht="12.75">
      <c r="A995" s="2">
        <v>50</v>
      </c>
      <c r="B995" s="1" t="s">
        <v>1121</v>
      </c>
      <c r="C995" s="2">
        <v>2017</v>
      </c>
      <c r="D995" s="193">
        <v>1399</v>
      </c>
    </row>
    <row r="996" spans="1:4" s="11" customFormat="1" ht="12.75">
      <c r="A996" s="2">
        <v>51</v>
      </c>
      <c r="B996" s="1" t="s">
        <v>1122</v>
      </c>
      <c r="C996" s="2">
        <v>2017</v>
      </c>
      <c r="D996" s="193">
        <v>210</v>
      </c>
    </row>
    <row r="997" spans="1:4" s="11" customFormat="1" ht="12.75">
      <c r="A997" s="2">
        <v>52</v>
      </c>
      <c r="B997" s="1" t="s">
        <v>1123</v>
      </c>
      <c r="C997" s="2">
        <v>2018</v>
      </c>
      <c r="D997" s="193">
        <v>849.99</v>
      </c>
    </row>
    <row r="998" spans="1:4" s="11" customFormat="1" ht="12.75">
      <c r="A998" s="2">
        <v>53</v>
      </c>
      <c r="B998" s="1" t="s">
        <v>1123</v>
      </c>
      <c r="C998" s="2">
        <v>2018</v>
      </c>
      <c r="D998" s="193">
        <v>1098</v>
      </c>
    </row>
    <row r="999" spans="1:4" s="11" customFormat="1" ht="12.75">
      <c r="A999" s="2">
        <v>54</v>
      </c>
      <c r="B999" s="1" t="s">
        <v>1140</v>
      </c>
      <c r="C999" s="2">
        <v>2018</v>
      </c>
      <c r="D999" s="193">
        <v>878.39</v>
      </c>
    </row>
    <row r="1000" spans="1:4" s="11" customFormat="1" ht="12.75">
      <c r="A1000" s="2"/>
      <c r="B1000" s="17" t="s">
        <v>0</v>
      </c>
      <c r="C1000" s="2"/>
      <c r="D1000" s="35">
        <f>SUM(D946:D999)</f>
        <v>99071.43000000001</v>
      </c>
    </row>
    <row r="1001" spans="1:4" s="11" customFormat="1" ht="12.75">
      <c r="A1001" s="363" t="s">
        <v>1190</v>
      </c>
      <c r="B1001" s="364"/>
      <c r="C1001" s="364"/>
      <c r="D1001" s="365"/>
    </row>
    <row r="1002" spans="1:4" s="11" customFormat="1" ht="12.75">
      <c r="A1002" s="366" t="s">
        <v>5</v>
      </c>
      <c r="B1002" s="366"/>
      <c r="C1002" s="366"/>
      <c r="D1002" s="366"/>
    </row>
    <row r="1003" spans="1:4" s="11" customFormat="1" ht="12.75">
      <c r="A1003" s="2">
        <v>1</v>
      </c>
      <c r="B1003" s="1" t="s">
        <v>1191</v>
      </c>
      <c r="C1003" s="2">
        <v>2015</v>
      </c>
      <c r="D1003" s="185">
        <v>32860</v>
      </c>
    </row>
    <row r="1004" spans="1:4" s="11" customFormat="1" ht="12.75">
      <c r="A1004" s="2">
        <v>2</v>
      </c>
      <c r="B1004" s="1" t="s">
        <v>340</v>
      </c>
      <c r="C1004" s="2">
        <v>2015</v>
      </c>
      <c r="D1004" s="193">
        <v>1497</v>
      </c>
    </row>
    <row r="1005" spans="1:4" s="11" customFormat="1" ht="12.75">
      <c r="A1005" s="2">
        <v>3</v>
      </c>
      <c r="B1005" s="1" t="s">
        <v>1192</v>
      </c>
      <c r="C1005" s="2">
        <v>2015</v>
      </c>
      <c r="D1005" s="193">
        <v>699</v>
      </c>
    </row>
    <row r="1006" spans="1:4" s="11" customFormat="1" ht="12.75">
      <c r="A1006" s="2">
        <v>4</v>
      </c>
      <c r="B1006" s="1" t="s">
        <v>1193</v>
      </c>
      <c r="C1006" s="2">
        <v>2015</v>
      </c>
      <c r="D1006" s="193">
        <v>699</v>
      </c>
    </row>
    <row r="1007" spans="1:4" s="11" customFormat="1" ht="12.75">
      <c r="A1007" s="2">
        <v>5</v>
      </c>
      <c r="B1007" s="1" t="s">
        <v>1194</v>
      </c>
      <c r="C1007" s="2">
        <v>2015</v>
      </c>
      <c r="D1007" s="193">
        <v>719</v>
      </c>
    </row>
    <row r="1008" spans="1:4" s="11" customFormat="1" ht="12.75">
      <c r="A1008" s="2">
        <v>6</v>
      </c>
      <c r="B1008" s="1" t="s">
        <v>1195</v>
      </c>
      <c r="C1008" s="2">
        <v>2015</v>
      </c>
      <c r="D1008" s="193">
        <v>1049</v>
      </c>
    </row>
    <row r="1009" spans="1:4" s="11" customFormat="1" ht="12.75">
      <c r="A1009" s="2">
        <v>7</v>
      </c>
      <c r="B1009" s="1" t="s">
        <v>1195</v>
      </c>
      <c r="C1009" s="2">
        <v>2015</v>
      </c>
      <c r="D1009" s="193">
        <v>1049</v>
      </c>
    </row>
    <row r="1010" spans="1:4" s="11" customFormat="1" ht="12.75">
      <c r="A1010" s="2">
        <v>8</v>
      </c>
      <c r="B1010" s="1" t="s">
        <v>1195</v>
      </c>
      <c r="C1010" s="2">
        <v>2015</v>
      </c>
      <c r="D1010" s="193">
        <v>1049</v>
      </c>
    </row>
    <row r="1011" spans="1:4" s="11" customFormat="1" ht="12.75">
      <c r="A1011" s="2">
        <v>9</v>
      </c>
      <c r="B1011" s="1" t="s">
        <v>1195</v>
      </c>
      <c r="C1011" s="2">
        <v>2015</v>
      </c>
      <c r="D1011" s="193">
        <v>1049</v>
      </c>
    </row>
    <row r="1012" spans="1:4" s="11" customFormat="1" ht="12.75">
      <c r="A1012" s="2">
        <v>10</v>
      </c>
      <c r="B1012" s="1" t="s">
        <v>1194</v>
      </c>
      <c r="C1012" s="2">
        <v>2015</v>
      </c>
      <c r="D1012" s="193">
        <v>799</v>
      </c>
    </row>
    <row r="1013" spans="1:4" s="11" customFormat="1" ht="12.75">
      <c r="A1013" s="2">
        <v>11</v>
      </c>
      <c r="B1013" s="1" t="s">
        <v>1196</v>
      </c>
      <c r="C1013" s="2">
        <v>2015</v>
      </c>
      <c r="D1013" s="193">
        <v>1799</v>
      </c>
    </row>
    <row r="1014" spans="1:4" s="11" customFormat="1" ht="12.75">
      <c r="A1014" s="2">
        <v>12</v>
      </c>
      <c r="B1014" s="1" t="s">
        <v>1197</v>
      </c>
      <c r="C1014" s="2">
        <v>2015</v>
      </c>
      <c r="D1014" s="193">
        <v>1799</v>
      </c>
    </row>
    <row r="1015" spans="1:4" s="11" customFormat="1" ht="12.75">
      <c r="A1015" s="2">
        <v>13</v>
      </c>
      <c r="B1015" s="1" t="s">
        <v>1198</v>
      </c>
      <c r="C1015" s="2">
        <v>2015</v>
      </c>
      <c r="D1015" s="301">
        <v>1798.99</v>
      </c>
    </row>
    <row r="1016" spans="1:4" s="11" customFormat="1" ht="12.75">
      <c r="A1016" s="2">
        <v>14</v>
      </c>
      <c r="B1016" s="1" t="s">
        <v>1199</v>
      </c>
      <c r="C1016" s="2">
        <v>2015</v>
      </c>
      <c r="D1016" s="301">
        <v>1798.99</v>
      </c>
    </row>
    <row r="1017" spans="1:4" s="11" customFormat="1" ht="12.75">
      <c r="A1017" s="2">
        <v>15</v>
      </c>
      <c r="B1017" s="1" t="s">
        <v>1200</v>
      </c>
      <c r="C1017" s="2">
        <v>2015</v>
      </c>
      <c r="D1017" s="301">
        <v>1798.99</v>
      </c>
    </row>
    <row r="1018" spans="1:4" s="11" customFormat="1" ht="12.75">
      <c r="A1018" s="2">
        <v>16</v>
      </c>
      <c r="B1018" s="1" t="s">
        <v>1201</v>
      </c>
      <c r="C1018" s="2">
        <v>2015</v>
      </c>
      <c r="D1018" s="301">
        <v>1798.99</v>
      </c>
    </row>
    <row r="1019" spans="1:4" s="11" customFormat="1" ht="12.75">
      <c r="A1019" s="2">
        <v>17</v>
      </c>
      <c r="B1019" s="1" t="s">
        <v>1202</v>
      </c>
      <c r="C1019" s="2">
        <v>2016</v>
      </c>
      <c r="D1019" s="190">
        <v>499</v>
      </c>
    </row>
    <row r="1020" spans="1:4" s="11" customFormat="1" ht="12.75">
      <c r="A1020" s="2">
        <v>18</v>
      </c>
      <c r="B1020" s="1" t="s">
        <v>1196</v>
      </c>
      <c r="C1020" s="2">
        <v>2016</v>
      </c>
      <c r="D1020" s="190">
        <v>1649</v>
      </c>
    </row>
    <row r="1021" spans="1:4" s="11" customFormat="1" ht="12.75">
      <c r="A1021" s="2">
        <v>19</v>
      </c>
      <c r="B1021" s="1" t="s">
        <v>1196</v>
      </c>
      <c r="C1021" s="2">
        <v>2016</v>
      </c>
      <c r="D1021" s="190">
        <v>1649</v>
      </c>
    </row>
    <row r="1022" spans="1:4" s="11" customFormat="1" ht="12.75">
      <c r="A1022" s="2">
        <v>20</v>
      </c>
      <c r="B1022" s="1" t="s">
        <v>1196</v>
      </c>
      <c r="C1022" s="2">
        <v>2016</v>
      </c>
      <c r="D1022" s="190">
        <v>1649</v>
      </c>
    </row>
    <row r="1023" spans="1:4" s="11" customFormat="1" ht="12.75">
      <c r="A1023" s="2">
        <v>21</v>
      </c>
      <c r="B1023" s="1" t="s">
        <v>1203</v>
      </c>
      <c r="C1023" s="2">
        <v>2016</v>
      </c>
      <c r="D1023" s="190">
        <v>328.99</v>
      </c>
    </row>
    <row r="1024" spans="1:4" s="11" customFormat="1" ht="12.75">
      <c r="A1024" s="2">
        <v>22</v>
      </c>
      <c r="B1024" s="1" t="s">
        <v>1204</v>
      </c>
      <c r="C1024" s="2">
        <v>2016</v>
      </c>
      <c r="D1024" s="190">
        <v>2449</v>
      </c>
    </row>
    <row r="1025" spans="1:4" s="11" customFormat="1" ht="12.75">
      <c r="A1025" s="2">
        <v>23</v>
      </c>
      <c r="B1025" s="1" t="s">
        <v>1205</v>
      </c>
      <c r="C1025" s="2">
        <v>2017</v>
      </c>
      <c r="D1025" s="190">
        <v>2948.4</v>
      </c>
    </row>
    <row r="1026" spans="1:4" s="11" customFormat="1" ht="12.75">
      <c r="A1026" s="2">
        <v>24</v>
      </c>
      <c r="B1026" s="1" t="s">
        <v>1206</v>
      </c>
      <c r="C1026" s="2">
        <v>2017</v>
      </c>
      <c r="D1026" s="190">
        <v>294</v>
      </c>
    </row>
    <row r="1027" spans="1:4" s="11" customFormat="1" ht="12.75">
      <c r="A1027" s="2">
        <v>25</v>
      </c>
      <c r="B1027" s="1" t="s">
        <v>1207</v>
      </c>
      <c r="C1027" s="2">
        <v>2018</v>
      </c>
      <c r="D1027" s="193">
        <v>1104.15</v>
      </c>
    </row>
    <row r="1028" spans="1:4" s="11" customFormat="1" ht="12.75">
      <c r="A1028" s="2">
        <v>26</v>
      </c>
      <c r="B1028" s="1" t="s">
        <v>1208</v>
      </c>
      <c r="C1028" s="2">
        <v>2018</v>
      </c>
      <c r="D1028" s="193">
        <v>1099</v>
      </c>
    </row>
    <row r="1029" spans="1:4" s="11" customFormat="1" ht="12.75">
      <c r="A1029" s="2">
        <v>27</v>
      </c>
      <c r="B1029" s="1" t="s">
        <v>1209</v>
      </c>
      <c r="C1029" s="2">
        <v>2018</v>
      </c>
      <c r="D1029" s="193">
        <v>539</v>
      </c>
    </row>
    <row r="1030" spans="1:4" s="11" customFormat="1" ht="12.75">
      <c r="A1030" s="2">
        <v>28</v>
      </c>
      <c r="B1030" s="1" t="s">
        <v>1209</v>
      </c>
      <c r="C1030" s="2">
        <v>2018</v>
      </c>
      <c r="D1030" s="193">
        <v>539</v>
      </c>
    </row>
    <row r="1031" spans="1:4" s="11" customFormat="1" ht="12.75">
      <c r="A1031" s="2">
        <v>29</v>
      </c>
      <c r="B1031" s="1" t="s">
        <v>1209</v>
      </c>
      <c r="C1031" s="2">
        <v>2018</v>
      </c>
      <c r="D1031" s="193">
        <v>539</v>
      </c>
    </row>
    <row r="1032" spans="1:4" s="11" customFormat="1" ht="12.75">
      <c r="A1032" s="2">
        <v>30</v>
      </c>
      <c r="B1032" s="1" t="s">
        <v>1209</v>
      </c>
      <c r="C1032" s="2">
        <v>2018</v>
      </c>
      <c r="D1032" s="193">
        <v>539</v>
      </c>
    </row>
    <row r="1033" spans="1:4" s="11" customFormat="1" ht="12.75">
      <c r="A1033" s="2">
        <v>31</v>
      </c>
      <c r="B1033" s="1" t="s">
        <v>1210</v>
      </c>
      <c r="C1033" s="2">
        <v>2018</v>
      </c>
      <c r="D1033" s="193">
        <v>459</v>
      </c>
    </row>
    <row r="1034" spans="1:4" s="11" customFormat="1" ht="12.75">
      <c r="A1034" s="2">
        <v>32</v>
      </c>
      <c r="B1034" s="1" t="s">
        <v>1211</v>
      </c>
      <c r="C1034" s="2">
        <v>2018</v>
      </c>
      <c r="D1034" s="193">
        <v>729</v>
      </c>
    </row>
    <row r="1035" spans="1:4" s="11" customFormat="1" ht="12.75">
      <c r="A1035" s="2">
        <v>33</v>
      </c>
      <c r="B1035" s="1" t="s">
        <v>1211</v>
      </c>
      <c r="C1035" s="2">
        <v>2018</v>
      </c>
      <c r="D1035" s="193">
        <v>729</v>
      </c>
    </row>
    <row r="1036" spans="1:4" s="11" customFormat="1" ht="12.75">
      <c r="A1036" s="2">
        <v>34</v>
      </c>
      <c r="B1036" s="1" t="s">
        <v>1211</v>
      </c>
      <c r="C1036" s="2">
        <v>2018</v>
      </c>
      <c r="D1036" s="193">
        <v>729</v>
      </c>
    </row>
    <row r="1037" spans="1:4" s="11" customFormat="1" ht="12.75">
      <c r="A1037" s="2">
        <v>35</v>
      </c>
      <c r="B1037" s="1" t="s">
        <v>1211</v>
      </c>
      <c r="C1037" s="2">
        <v>2018</v>
      </c>
      <c r="D1037" s="193">
        <v>729</v>
      </c>
    </row>
    <row r="1038" spans="1:4" s="11" customFormat="1" ht="12.75">
      <c r="A1038" s="2">
        <v>36</v>
      </c>
      <c r="B1038" s="1" t="s">
        <v>1211</v>
      </c>
      <c r="C1038" s="2">
        <v>2018</v>
      </c>
      <c r="D1038" s="193">
        <v>729</v>
      </c>
    </row>
    <row r="1039" spans="1:4" s="11" customFormat="1" ht="12.75">
      <c r="A1039" s="2">
        <v>37</v>
      </c>
      <c r="B1039" s="1" t="s">
        <v>1211</v>
      </c>
      <c r="C1039" s="2">
        <v>2018</v>
      </c>
      <c r="D1039" s="193">
        <v>729</v>
      </c>
    </row>
    <row r="1040" spans="1:4" s="11" customFormat="1" ht="12.75">
      <c r="A1040" s="2">
        <v>38</v>
      </c>
      <c r="B1040" s="1" t="s">
        <v>1211</v>
      </c>
      <c r="C1040" s="2">
        <v>2018</v>
      </c>
      <c r="D1040" s="193">
        <v>729</v>
      </c>
    </row>
    <row r="1041" spans="1:4" s="11" customFormat="1" ht="12.75">
      <c r="A1041" s="2">
        <v>39</v>
      </c>
      <c r="B1041" s="1" t="s">
        <v>1212</v>
      </c>
      <c r="C1041" s="2">
        <v>2018</v>
      </c>
      <c r="D1041" s="193">
        <v>539</v>
      </c>
    </row>
    <row r="1042" spans="1:4" s="11" customFormat="1" ht="12.75">
      <c r="A1042" s="2">
        <v>40</v>
      </c>
      <c r="B1042" s="1" t="s">
        <v>1212</v>
      </c>
      <c r="C1042" s="2">
        <v>2018</v>
      </c>
      <c r="D1042" s="193">
        <v>539</v>
      </c>
    </row>
    <row r="1043" spans="1:4" s="11" customFormat="1" ht="12.75">
      <c r="A1043" s="2">
        <v>41</v>
      </c>
      <c r="B1043" s="1" t="s">
        <v>1212</v>
      </c>
      <c r="C1043" s="2">
        <v>2018</v>
      </c>
      <c r="D1043" s="193">
        <v>539</v>
      </c>
    </row>
    <row r="1044" spans="1:4" s="11" customFormat="1" ht="12.75">
      <c r="A1044" s="2">
        <v>42</v>
      </c>
      <c r="B1044" s="1" t="s">
        <v>1212</v>
      </c>
      <c r="C1044" s="2">
        <v>2018</v>
      </c>
      <c r="D1044" s="193">
        <v>539</v>
      </c>
    </row>
    <row r="1045" spans="1:4" s="11" customFormat="1" ht="12.75">
      <c r="A1045" s="2">
        <v>43</v>
      </c>
      <c r="B1045" s="1" t="s">
        <v>1213</v>
      </c>
      <c r="C1045" s="2">
        <v>2018</v>
      </c>
      <c r="D1045" s="44">
        <v>459</v>
      </c>
    </row>
    <row r="1046" spans="1:4" s="11" customFormat="1" ht="12.75">
      <c r="A1046" s="2">
        <v>44</v>
      </c>
      <c r="B1046" s="1" t="s">
        <v>340</v>
      </c>
      <c r="C1046" s="2">
        <v>2018</v>
      </c>
      <c r="D1046" s="44">
        <v>729</v>
      </c>
    </row>
    <row r="1047" spans="1:4" s="11" customFormat="1" ht="12.75">
      <c r="A1047" s="2">
        <v>45</v>
      </c>
      <c r="B1047" s="1" t="s">
        <v>340</v>
      </c>
      <c r="C1047" s="2">
        <v>2018</v>
      </c>
      <c r="D1047" s="44">
        <v>729</v>
      </c>
    </row>
    <row r="1048" spans="1:4" s="11" customFormat="1" ht="12.75">
      <c r="A1048" s="2">
        <v>46</v>
      </c>
      <c r="B1048" s="1" t="s">
        <v>340</v>
      </c>
      <c r="C1048" s="2">
        <v>2018</v>
      </c>
      <c r="D1048" s="44">
        <v>729</v>
      </c>
    </row>
    <row r="1049" spans="1:4" s="11" customFormat="1" ht="12.75">
      <c r="A1049" s="2">
        <v>47</v>
      </c>
      <c r="B1049" s="1" t="s">
        <v>340</v>
      </c>
      <c r="C1049" s="2">
        <v>2018</v>
      </c>
      <c r="D1049" s="44">
        <v>729</v>
      </c>
    </row>
    <row r="1050" spans="1:4" s="11" customFormat="1" ht="12.75">
      <c r="A1050" s="2">
        <v>48</v>
      </c>
      <c r="B1050" s="1" t="s">
        <v>340</v>
      </c>
      <c r="C1050" s="2">
        <v>2018</v>
      </c>
      <c r="D1050" s="44">
        <v>729</v>
      </c>
    </row>
    <row r="1051" spans="1:4" s="11" customFormat="1" ht="12.75">
      <c r="A1051" s="2">
        <v>49</v>
      </c>
      <c r="B1051" s="1" t="s">
        <v>340</v>
      </c>
      <c r="C1051" s="2">
        <v>2018</v>
      </c>
      <c r="D1051" s="44">
        <v>729</v>
      </c>
    </row>
    <row r="1052" spans="1:4" s="11" customFormat="1" ht="12.75">
      <c r="A1052" s="2">
        <v>50</v>
      </c>
      <c r="B1052" s="1" t="s">
        <v>340</v>
      </c>
      <c r="C1052" s="2">
        <v>2018</v>
      </c>
      <c r="D1052" s="44">
        <v>729</v>
      </c>
    </row>
    <row r="1053" spans="1:4" s="11" customFormat="1" ht="12.75">
      <c r="A1053" s="2">
        <v>51</v>
      </c>
      <c r="B1053" s="1" t="s">
        <v>1214</v>
      </c>
      <c r="C1053" s="2">
        <v>2018</v>
      </c>
      <c r="D1053" s="44">
        <v>1099</v>
      </c>
    </row>
    <row r="1054" spans="1:4" s="11" customFormat="1" ht="12.75">
      <c r="A1054" s="2">
        <v>52</v>
      </c>
      <c r="B1054" s="1" t="s">
        <v>1215</v>
      </c>
      <c r="C1054" s="2">
        <v>2018</v>
      </c>
      <c r="D1054" s="44">
        <v>1104.15</v>
      </c>
    </row>
    <row r="1055" spans="1:4" s="11" customFormat="1" ht="12.75">
      <c r="A1055" s="2">
        <v>53</v>
      </c>
      <c r="B1055" s="1" t="s">
        <v>1216</v>
      </c>
      <c r="C1055" s="2">
        <v>2018</v>
      </c>
      <c r="D1055" s="44">
        <v>7350</v>
      </c>
    </row>
    <row r="1056" spans="1:4" s="11" customFormat="1" ht="12.75">
      <c r="A1056" s="2">
        <v>54</v>
      </c>
      <c r="B1056" s="1" t="s">
        <v>1216</v>
      </c>
      <c r="C1056" s="2">
        <v>2018</v>
      </c>
      <c r="D1056" s="44">
        <v>7350</v>
      </c>
    </row>
    <row r="1057" spans="1:4" s="11" customFormat="1" ht="12.75">
      <c r="A1057" s="2">
        <v>55</v>
      </c>
      <c r="B1057" s="1" t="s">
        <v>492</v>
      </c>
      <c r="C1057" s="2">
        <v>2019</v>
      </c>
      <c r="D1057" s="44">
        <v>1249</v>
      </c>
    </row>
    <row r="1058" spans="1:4" s="11" customFormat="1" ht="12.75">
      <c r="A1058" s="2">
        <v>56</v>
      </c>
      <c r="B1058" s="1" t="s">
        <v>340</v>
      </c>
      <c r="C1058" s="2">
        <v>2019</v>
      </c>
      <c r="D1058" s="44">
        <v>699</v>
      </c>
    </row>
    <row r="1059" spans="1:4" s="11" customFormat="1" ht="12.75">
      <c r="A1059" s="2">
        <v>57</v>
      </c>
      <c r="B1059" s="1" t="s">
        <v>340</v>
      </c>
      <c r="C1059" s="2">
        <v>2019</v>
      </c>
      <c r="D1059" s="44">
        <v>699</v>
      </c>
    </row>
    <row r="1060" spans="1:4" s="11" customFormat="1" ht="12.75">
      <c r="A1060" s="2">
        <v>58</v>
      </c>
      <c r="B1060" s="1" t="s">
        <v>1217</v>
      </c>
      <c r="C1060" s="2">
        <v>2019</v>
      </c>
      <c r="D1060" s="44">
        <v>1380</v>
      </c>
    </row>
    <row r="1061" spans="1:4" s="11" customFormat="1" ht="12.75">
      <c r="A1061" s="2">
        <v>59</v>
      </c>
      <c r="B1061" s="1" t="s">
        <v>1218</v>
      </c>
      <c r="C1061" s="2">
        <v>2019</v>
      </c>
      <c r="D1061" s="44">
        <v>695.93</v>
      </c>
    </row>
    <row r="1062" spans="1:4" s="11" customFormat="1" ht="12.75">
      <c r="A1062" s="2">
        <v>60</v>
      </c>
      <c r="B1062" s="1" t="s">
        <v>1219</v>
      </c>
      <c r="C1062" s="2">
        <v>2019</v>
      </c>
      <c r="D1062" s="44">
        <v>1078.99</v>
      </c>
    </row>
    <row r="1063" spans="1:4" s="11" customFormat="1" ht="12.75">
      <c r="A1063" s="2"/>
      <c r="B1063" s="17" t="s">
        <v>0</v>
      </c>
      <c r="C1063" s="2"/>
      <c r="D1063" s="52">
        <f>SUM(D1003:D1062)</f>
        <v>104073.56999999999</v>
      </c>
    </row>
    <row r="1064" spans="1:4" s="11" customFormat="1" ht="12.75">
      <c r="A1064" s="366" t="s">
        <v>6</v>
      </c>
      <c r="B1064" s="366"/>
      <c r="C1064" s="366"/>
      <c r="D1064" s="366"/>
    </row>
    <row r="1065" spans="1:4" s="11" customFormat="1" ht="12.75">
      <c r="A1065" s="2">
        <v>1</v>
      </c>
      <c r="B1065" s="157" t="s">
        <v>1220</v>
      </c>
      <c r="C1065" s="130">
        <v>2015</v>
      </c>
      <c r="D1065" s="302">
        <v>2000</v>
      </c>
    </row>
    <row r="1066" spans="1:4" s="11" customFormat="1" ht="12.75">
      <c r="A1066" s="2">
        <v>2</v>
      </c>
      <c r="B1066" s="157" t="s">
        <v>1221</v>
      </c>
      <c r="C1066" s="130">
        <v>2015</v>
      </c>
      <c r="D1066" s="302">
        <v>2600</v>
      </c>
    </row>
    <row r="1067" spans="1:4" s="11" customFormat="1" ht="12.75">
      <c r="A1067" s="2">
        <v>3</v>
      </c>
      <c r="B1067" s="157" t="s">
        <v>1221</v>
      </c>
      <c r="C1067" s="130">
        <v>2015</v>
      </c>
      <c r="D1067" s="302">
        <v>2600</v>
      </c>
    </row>
    <row r="1068" spans="1:4" s="11" customFormat="1" ht="12.75">
      <c r="A1068" s="2">
        <v>4</v>
      </c>
      <c r="B1068" s="157" t="s">
        <v>1221</v>
      </c>
      <c r="C1068" s="130">
        <v>2015</v>
      </c>
      <c r="D1068" s="302">
        <v>2600</v>
      </c>
    </row>
    <row r="1069" spans="1:4" s="11" customFormat="1" ht="12.75">
      <c r="A1069" s="2">
        <v>5</v>
      </c>
      <c r="B1069" s="157" t="s">
        <v>1221</v>
      </c>
      <c r="C1069" s="130">
        <v>2015</v>
      </c>
      <c r="D1069" s="302">
        <v>2600</v>
      </c>
    </row>
    <row r="1070" spans="1:4" s="11" customFormat="1" ht="12.75">
      <c r="A1070" s="2">
        <v>6</v>
      </c>
      <c r="B1070" s="157" t="s">
        <v>1222</v>
      </c>
      <c r="C1070" s="130">
        <v>2015</v>
      </c>
      <c r="D1070" s="302">
        <v>3220</v>
      </c>
    </row>
    <row r="1071" spans="1:4" s="11" customFormat="1" ht="12.75">
      <c r="A1071" s="2">
        <v>7</v>
      </c>
      <c r="B1071" s="157" t="s">
        <v>1223</v>
      </c>
      <c r="C1071" s="130">
        <v>2015</v>
      </c>
      <c r="D1071" s="302">
        <v>3220</v>
      </c>
    </row>
    <row r="1072" spans="1:4" s="11" customFormat="1" ht="12.75">
      <c r="A1072" s="2">
        <v>8</v>
      </c>
      <c r="B1072" s="157" t="s">
        <v>1224</v>
      </c>
      <c r="C1072" s="130">
        <v>2015</v>
      </c>
      <c r="D1072" s="302">
        <v>3220</v>
      </c>
    </row>
    <row r="1073" spans="1:4" s="11" customFormat="1" ht="12.75">
      <c r="A1073" s="2">
        <v>9</v>
      </c>
      <c r="B1073" s="157" t="s">
        <v>1225</v>
      </c>
      <c r="C1073" s="130">
        <v>2015</v>
      </c>
      <c r="D1073" s="302">
        <v>3220</v>
      </c>
    </row>
    <row r="1074" spans="1:4" s="11" customFormat="1" ht="12.75">
      <c r="A1074" s="2">
        <v>10</v>
      </c>
      <c r="B1074" s="157" t="s">
        <v>1226</v>
      </c>
      <c r="C1074" s="130">
        <v>2015</v>
      </c>
      <c r="D1074" s="302">
        <v>389</v>
      </c>
    </row>
    <row r="1075" spans="1:4" s="11" customFormat="1" ht="12.75">
      <c r="A1075" s="2">
        <v>11</v>
      </c>
      <c r="B1075" s="157" t="s">
        <v>1226</v>
      </c>
      <c r="C1075" s="130">
        <v>2015</v>
      </c>
      <c r="D1075" s="302">
        <v>389</v>
      </c>
    </row>
    <row r="1076" spans="1:4" s="11" customFormat="1" ht="12.75">
      <c r="A1076" s="2">
        <v>12</v>
      </c>
      <c r="B1076" s="157" t="s">
        <v>1226</v>
      </c>
      <c r="C1076" s="130">
        <v>2015</v>
      </c>
      <c r="D1076" s="302">
        <v>389</v>
      </c>
    </row>
    <row r="1077" spans="1:4" s="11" customFormat="1" ht="12.75">
      <c r="A1077" s="2">
        <v>13</v>
      </c>
      <c r="B1077" s="157" t="s">
        <v>1226</v>
      </c>
      <c r="C1077" s="130">
        <v>2015</v>
      </c>
      <c r="D1077" s="302">
        <v>389</v>
      </c>
    </row>
    <row r="1078" spans="1:4" s="11" customFormat="1" ht="12.75">
      <c r="A1078" s="2">
        <v>14</v>
      </c>
      <c r="B1078" s="157" t="s">
        <v>1226</v>
      </c>
      <c r="C1078" s="130">
        <v>2015</v>
      </c>
      <c r="D1078" s="302">
        <v>389</v>
      </c>
    </row>
    <row r="1079" spans="1:4" s="11" customFormat="1" ht="12.75">
      <c r="A1079" s="2">
        <v>15</v>
      </c>
      <c r="B1079" s="157" t="s">
        <v>1226</v>
      </c>
      <c r="C1079" s="130">
        <v>2015</v>
      </c>
      <c r="D1079" s="302">
        <v>389</v>
      </c>
    </row>
    <row r="1080" spans="1:4" s="11" customFormat="1" ht="12.75">
      <c r="A1080" s="2">
        <v>16</v>
      </c>
      <c r="B1080" s="157" t="s">
        <v>1226</v>
      </c>
      <c r="C1080" s="130">
        <v>2015</v>
      </c>
      <c r="D1080" s="302">
        <v>389</v>
      </c>
    </row>
    <row r="1081" spans="1:4" s="11" customFormat="1" ht="12.75">
      <c r="A1081" s="2">
        <v>17</v>
      </c>
      <c r="B1081" s="157" t="s">
        <v>1226</v>
      </c>
      <c r="C1081" s="130">
        <v>2015</v>
      </c>
      <c r="D1081" s="302">
        <v>389</v>
      </c>
    </row>
    <row r="1082" spans="1:4" s="11" customFormat="1" ht="12.75">
      <c r="A1082" s="2">
        <v>18</v>
      </c>
      <c r="B1082" s="157" t="s">
        <v>1226</v>
      </c>
      <c r="C1082" s="130">
        <v>2015</v>
      </c>
      <c r="D1082" s="302">
        <v>389</v>
      </c>
    </row>
    <row r="1083" spans="1:4" s="11" customFormat="1" ht="12.75">
      <c r="A1083" s="2">
        <v>19</v>
      </c>
      <c r="B1083" s="157" t="s">
        <v>1226</v>
      </c>
      <c r="C1083" s="130">
        <v>2015</v>
      </c>
      <c r="D1083" s="302">
        <v>389</v>
      </c>
    </row>
    <row r="1084" spans="1:4" s="11" customFormat="1" ht="12.75">
      <c r="A1084" s="2">
        <v>20</v>
      </c>
      <c r="B1084" s="157" t="s">
        <v>1227</v>
      </c>
      <c r="C1084" s="130">
        <v>2015</v>
      </c>
      <c r="D1084" s="302">
        <v>389</v>
      </c>
    </row>
    <row r="1085" spans="1:4" s="11" customFormat="1" ht="12.75">
      <c r="A1085" s="2">
        <v>21</v>
      </c>
      <c r="B1085" s="157" t="s">
        <v>1227</v>
      </c>
      <c r="C1085" s="130">
        <v>2015</v>
      </c>
      <c r="D1085" s="302">
        <v>389</v>
      </c>
    </row>
    <row r="1086" spans="1:4" s="11" customFormat="1" ht="12.75">
      <c r="A1086" s="2">
        <v>22</v>
      </c>
      <c r="B1086" s="157" t="s">
        <v>1227</v>
      </c>
      <c r="C1086" s="130">
        <v>2015</v>
      </c>
      <c r="D1086" s="302">
        <v>389</v>
      </c>
    </row>
    <row r="1087" spans="1:4" s="11" customFormat="1" ht="12.75">
      <c r="A1087" s="2">
        <v>23</v>
      </c>
      <c r="B1087" s="157" t="s">
        <v>1227</v>
      </c>
      <c r="C1087" s="130">
        <v>2015</v>
      </c>
      <c r="D1087" s="302">
        <v>389</v>
      </c>
    </row>
    <row r="1088" spans="1:4" s="11" customFormat="1" ht="12.75">
      <c r="A1088" s="2">
        <v>24</v>
      </c>
      <c r="B1088" s="157" t="s">
        <v>1227</v>
      </c>
      <c r="C1088" s="130">
        <v>2015</v>
      </c>
      <c r="D1088" s="302">
        <v>389</v>
      </c>
    </row>
    <row r="1089" spans="1:4" s="11" customFormat="1" ht="12.75">
      <c r="A1089" s="2">
        <v>25</v>
      </c>
      <c r="B1089" s="157" t="s">
        <v>1227</v>
      </c>
      <c r="C1089" s="130">
        <v>2015</v>
      </c>
      <c r="D1089" s="302">
        <v>389</v>
      </c>
    </row>
    <row r="1090" spans="1:4" s="11" customFormat="1" ht="12.75">
      <c r="A1090" s="2">
        <v>26</v>
      </c>
      <c r="B1090" s="157" t="s">
        <v>1227</v>
      </c>
      <c r="C1090" s="130">
        <v>2015</v>
      </c>
      <c r="D1090" s="302">
        <v>389</v>
      </c>
    </row>
    <row r="1091" spans="1:4" s="11" customFormat="1" ht="12.75">
      <c r="A1091" s="2">
        <v>27</v>
      </c>
      <c r="B1091" s="157" t="s">
        <v>1227</v>
      </c>
      <c r="C1091" s="130">
        <v>2015</v>
      </c>
      <c r="D1091" s="302">
        <v>389</v>
      </c>
    </row>
    <row r="1092" spans="1:4" s="11" customFormat="1" ht="12.75">
      <c r="A1092" s="2">
        <v>28</v>
      </c>
      <c r="B1092" s="157" t="s">
        <v>1227</v>
      </c>
      <c r="C1092" s="130">
        <v>2015</v>
      </c>
      <c r="D1092" s="302">
        <v>389</v>
      </c>
    </row>
    <row r="1093" spans="1:4" s="11" customFormat="1" ht="12.75">
      <c r="A1093" s="2">
        <v>29</v>
      </c>
      <c r="B1093" s="157" t="s">
        <v>1227</v>
      </c>
      <c r="C1093" s="130">
        <v>2015</v>
      </c>
      <c r="D1093" s="302">
        <v>389</v>
      </c>
    </row>
    <row r="1094" spans="1:4" s="11" customFormat="1" ht="12.75">
      <c r="A1094" s="2">
        <v>30</v>
      </c>
      <c r="B1094" s="157" t="s">
        <v>1227</v>
      </c>
      <c r="C1094" s="130">
        <v>2015</v>
      </c>
      <c r="D1094" s="302">
        <v>389</v>
      </c>
    </row>
    <row r="1095" spans="1:4" s="11" customFormat="1" ht="12.75">
      <c r="A1095" s="2">
        <v>31</v>
      </c>
      <c r="B1095" s="157" t="s">
        <v>1227</v>
      </c>
      <c r="C1095" s="130">
        <v>2015</v>
      </c>
      <c r="D1095" s="302">
        <v>389</v>
      </c>
    </row>
    <row r="1096" spans="1:4" s="11" customFormat="1" ht="12.75">
      <c r="A1096" s="2">
        <v>32</v>
      </c>
      <c r="B1096" s="157" t="s">
        <v>1227</v>
      </c>
      <c r="C1096" s="130">
        <v>2015</v>
      </c>
      <c r="D1096" s="302">
        <v>389</v>
      </c>
    </row>
    <row r="1097" spans="1:4" s="11" customFormat="1" ht="12.75">
      <c r="A1097" s="2">
        <v>33</v>
      </c>
      <c r="B1097" s="157" t="s">
        <v>1227</v>
      </c>
      <c r="C1097" s="130">
        <v>2015</v>
      </c>
      <c r="D1097" s="302">
        <v>389</v>
      </c>
    </row>
    <row r="1098" spans="1:4" s="11" customFormat="1" ht="12.75">
      <c r="A1098" s="2">
        <v>34</v>
      </c>
      <c r="B1098" s="157" t="s">
        <v>1227</v>
      </c>
      <c r="C1098" s="130">
        <v>2015</v>
      </c>
      <c r="D1098" s="302">
        <v>389</v>
      </c>
    </row>
    <row r="1099" spans="1:4" s="11" customFormat="1" ht="12.75">
      <c r="A1099" s="2">
        <v>35</v>
      </c>
      <c r="B1099" s="157" t="s">
        <v>1227</v>
      </c>
      <c r="C1099" s="130">
        <v>2015</v>
      </c>
      <c r="D1099" s="302">
        <v>389</v>
      </c>
    </row>
    <row r="1100" spans="1:4" s="11" customFormat="1" ht="12.75">
      <c r="A1100" s="2">
        <v>36</v>
      </c>
      <c r="B1100" s="157" t="s">
        <v>1227</v>
      </c>
      <c r="C1100" s="130">
        <v>2015</v>
      </c>
      <c r="D1100" s="302">
        <v>389</v>
      </c>
    </row>
    <row r="1101" spans="1:4" s="11" customFormat="1" ht="12.75">
      <c r="A1101" s="2">
        <v>37</v>
      </c>
      <c r="B1101" s="157" t="s">
        <v>1227</v>
      </c>
      <c r="C1101" s="130">
        <v>2015</v>
      </c>
      <c r="D1101" s="302">
        <v>389</v>
      </c>
    </row>
    <row r="1102" spans="1:4" s="11" customFormat="1" ht="12.75">
      <c r="A1102" s="2">
        <v>38</v>
      </c>
      <c r="B1102" s="157" t="s">
        <v>1227</v>
      </c>
      <c r="C1102" s="130">
        <v>2015</v>
      </c>
      <c r="D1102" s="302">
        <v>389</v>
      </c>
    </row>
    <row r="1103" spans="1:4" s="11" customFormat="1" ht="12.75">
      <c r="A1103" s="2">
        <v>39</v>
      </c>
      <c r="B1103" s="157" t="s">
        <v>1227</v>
      </c>
      <c r="C1103" s="130">
        <v>2015</v>
      </c>
      <c r="D1103" s="302">
        <v>389</v>
      </c>
    </row>
    <row r="1104" spans="1:4" s="11" customFormat="1" ht="12.75">
      <c r="A1104" s="2">
        <v>40</v>
      </c>
      <c r="B1104" s="157" t="s">
        <v>1227</v>
      </c>
      <c r="C1104" s="130">
        <v>2015</v>
      </c>
      <c r="D1104" s="302">
        <v>389</v>
      </c>
    </row>
    <row r="1105" spans="1:4" s="11" customFormat="1" ht="12.75">
      <c r="A1105" s="2">
        <v>41</v>
      </c>
      <c r="B1105" s="157" t="s">
        <v>1227</v>
      </c>
      <c r="C1105" s="130">
        <v>2015</v>
      </c>
      <c r="D1105" s="302">
        <v>389</v>
      </c>
    </row>
    <row r="1106" spans="1:4" s="11" customFormat="1" ht="12.75">
      <c r="A1106" s="2">
        <v>42</v>
      </c>
      <c r="B1106" s="157" t="s">
        <v>1227</v>
      </c>
      <c r="C1106" s="130">
        <v>2015</v>
      </c>
      <c r="D1106" s="302">
        <v>389</v>
      </c>
    </row>
    <row r="1107" spans="1:4" s="11" customFormat="1" ht="12.75">
      <c r="A1107" s="2">
        <v>43</v>
      </c>
      <c r="B1107" s="157" t="s">
        <v>1227</v>
      </c>
      <c r="C1107" s="130">
        <v>2015</v>
      </c>
      <c r="D1107" s="302">
        <v>389</v>
      </c>
    </row>
    <row r="1108" spans="1:4" s="11" customFormat="1" ht="12.75">
      <c r="A1108" s="2">
        <v>44</v>
      </c>
      <c r="B1108" s="157" t="s">
        <v>1227</v>
      </c>
      <c r="C1108" s="130">
        <v>2015</v>
      </c>
      <c r="D1108" s="302">
        <v>389</v>
      </c>
    </row>
    <row r="1109" spans="1:4" s="11" customFormat="1" ht="12.75">
      <c r="A1109" s="2">
        <v>45</v>
      </c>
      <c r="B1109" s="157" t="s">
        <v>1227</v>
      </c>
      <c r="C1109" s="130">
        <v>2015</v>
      </c>
      <c r="D1109" s="302">
        <v>389</v>
      </c>
    </row>
    <row r="1110" spans="1:4" s="11" customFormat="1" ht="12.75">
      <c r="A1110" s="2">
        <v>46</v>
      </c>
      <c r="B1110" s="157" t="s">
        <v>1227</v>
      </c>
      <c r="C1110" s="130">
        <v>2015</v>
      </c>
      <c r="D1110" s="302">
        <v>389</v>
      </c>
    </row>
    <row r="1111" spans="1:4" s="11" customFormat="1" ht="12.75">
      <c r="A1111" s="2">
        <v>47</v>
      </c>
      <c r="B1111" s="157" t="s">
        <v>1227</v>
      </c>
      <c r="C1111" s="130">
        <v>2015</v>
      </c>
      <c r="D1111" s="302">
        <v>389</v>
      </c>
    </row>
    <row r="1112" spans="1:4" s="11" customFormat="1" ht="12.75">
      <c r="A1112" s="2">
        <v>48</v>
      </c>
      <c r="B1112" s="157" t="s">
        <v>1227</v>
      </c>
      <c r="C1112" s="130">
        <v>2015</v>
      </c>
      <c r="D1112" s="302">
        <v>389</v>
      </c>
    </row>
    <row r="1113" spans="1:4" s="11" customFormat="1" ht="12.75">
      <c r="A1113" s="2">
        <v>49</v>
      </c>
      <c r="B1113" s="157" t="s">
        <v>1227</v>
      </c>
      <c r="C1113" s="130">
        <v>2015</v>
      </c>
      <c r="D1113" s="302">
        <v>389</v>
      </c>
    </row>
    <row r="1114" spans="1:4" s="11" customFormat="1" ht="12.75">
      <c r="A1114" s="2">
        <v>50</v>
      </c>
      <c r="B1114" s="157" t="s">
        <v>1228</v>
      </c>
      <c r="C1114" s="130">
        <v>2015</v>
      </c>
      <c r="D1114" s="302">
        <v>431.99</v>
      </c>
    </row>
    <row r="1115" spans="1:4" s="11" customFormat="1" ht="12.75">
      <c r="A1115" s="2">
        <v>51</v>
      </c>
      <c r="B1115" s="157" t="s">
        <v>1229</v>
      </c>
      <c r="C1115" s="130">
        <v>2015</v>
      </c>
      <c r="D1115" s="302">
        <v>1799</v>
      </c>
    </row>
    <row r="1116" spans="1:4" s="11" customFormat="1" ht="12.75">
      <c r="A1116" s="2">
        <v>52</v>
      </c>
      <c r="B1116" s="157" t="s">
        <v>1229</v>
      </c>
      <c r="C1116" s="130">
        <v>2015</v>
      </c>
      <c r="D1116" s="302">
        <v>1799</v>
      </c>
    </row>
    <row r="1117" spans="1:4" s="11" customFormat="1" ht="12.75">
      <c r="A1117" s="2">
        <v>53</v>
      </c>
      <c r="B1117" s="157" t="s">
        <v>1229</v>
      </c>
      <c r="C1117" s="130">
        <v>2015</v>
      </c>
      <c r="D1117" s="302">
        <v>1799</v>
      </c>
    </row>
    <row r="1118" spans="1:4" s="11" customFormat="1" ht="12.75">
      <c r="A1118" s="2">
        <v>54</v>
      </c>
      <c r="B1118" s="157" t="s">
        <v>1230</v>
      </c>
      <c r="C1118" s="130">
        <v>2015</v>
      </c>
      <c r="D1118" s="302">
        <v>249</v>
      </c>
    </row>
    <row r="1119" spans="1:4" s="11" customFormat="1" ht="12.75">
      <c r="A1119" s="2">
        <v>55</v>
      </c>
      <c r="B1119" s="157" t="s">
        <v>1231</v>
      </c>
      <c r="C1119" s="130">
        <v>2015</v>
      </c>
      <c r="D1119" s="302">
        <v>299</v>
      </c>
    </row>
    <row r="1120" spans="1:4" s="11" customFormat="1" ht="12.75">
      <c r="A1120" s="2">
        <v>56</v>
      </c>
      <c r="B1120" s="157" t="s">
        <v>1232</v>
      </c>
      <c r="C1120" s="130">
        <v>2015</v>
      </c>
      <c r="D1120" s="302">
        <v>1859</v>
      </c>
    </row>
    <row r="1121" spans="1:4" s="11" customFormat="1" ht="12.75">
      <c r="A1121" s="2">
        <v>57</v>
      </c>
      <c r="B1121" s="157" t="s">
        <v>1233</v>
      </c>
      <c r="C1121" s="130">
        <v>2015</v>
      </c>
      <c r="D1121" s="302">
        <v>1859</v>
      </c>
    </row>
    <row r="1122" spans="1:4" s="11" customFormat="1" ht="12.75">
      <c r="A1122" s="2">
        <v>58</v>
      </c>
      <c r="B1122" s="157" t="s">
        <v>1234</v>
      </c>
      <c r="C1122" s="130">
        <v>2015</v>
      </c>
      <c r="D1122" s="302">
        <v>1859</v>
      </c>
    </row>
    <row r="1123" spans="1:4" s="11" customFormat="1" ht="12.75">
      <c r="A1123" s="2">
        <v>59</v>
      </c>
      <c r="B1123" s="157" t="s">
        <v>1235</v>
      </c>
      <c r="C1123" s="130">
        <v>2015</v>
      </c>
      <c r="D1123" s="302">
        <v>1859</v>
      </c>
    </row>
    <row r="1124" spans="1:4" s="11" customFormat="1" ht="12.75">
      <c r="A1124" s="2">
        <v>60</v>
      </c>
      <c r="B1124" s="157" t="s">
        <v>1236</v>
      </c>
      <c r="C1124" s="130">
        <v>2015</v>
      </c>
      <c r="D1124" s="302">
        <v>1859</v>
      </c>
    </row>
    <row r="1125" spans="1:4" s="11" customFormat="1" ht="12.75">
      <c r="A1125" s="2">
        <v>61</v>
      </c>
      <c r="B1125" s="157" t="s">
        <v>1237</v>
      </c>
      <c r="C1125" s="130">
        <v>2015</v>
      </c>
      <c r="D1125" s="302">
        <v>1859</v>
      </c>
    </row>
    <row r="1126" spans="1:4" s="11" customFormat="1" ht="12.75">
      <c r="A1126" s="2">
        <v>62</v>
      </c>
      <c r="B1126" s="157" t="s">
        <v>1238</v>
      </c>
      <c r="C1126" s="130">
        <v>2015</v>
      </c>
      <c r="D1126" s="302">
        <v>1859</v>
      </c>
    </row>
    <row r="1127" spans="1:4" s="11" customFormat="1" ht="12.75">
      <c r="A1127" s="2">
        <v>63</v>
      </c>
      <c r="B1127" s="157" t="s">
        <v>1239</v>
      </c>
      <c r="C1127" s="130">
        <v>2015</v>
      </c>
      <c r="D1127" s="302">
        <v>399</v>
      </c>
    </row>
    <row r="1128" spans="1:4" s="11" customFormat="1" ht="12.75">
      <c r="A1128" s="2">
        <v>64</v>
      </c>
      <c r="B1128" s="157" t="s">
        <v>1240</v>
      </c>
      <c r="C1128" s="130">
        <v>2015</v>
      </c>
      <c r="D1128" s="302">
        <v>399</v>
      </c>
    </row>
    <row r="1129" spans="1:4" s="11" customFormat="1" ht="12.75">
      <c r="A1129" s="2">
        <v>65</v>
      </c>
      <c r="B1129" s="157" t="s">
        <v>1241</v>
      </c>
      <c r="C1129" s="130">
        <v>2016</v>
      </c>
      <c r="D1129" s="302">
        <v>562</v>
      </c>
    </row>
    <row r="1130" spans="1:4" s="11" customFormat="1" ht="12.75">
      <c r="A1130" s="2">
        <v>66</v>
      </c>
      <c r="B1130" s="157" t="s">
        <v>1241</v>
      </c>
      <c r="C1130" s="130">
        <v>2016</v>
      </c>
      <c r="D1130" s="302">
        <v>562</v>
      </c>
    </row>
    <row r="1131" spans="1:4" s="11" customFormat="1" ht="12.75">
      <c r="A1131" s="2">
        <v>67</v>
      </c>
      <c r="B1131" s="157" t="s">
        <v>1241</v>
      </c>
      <c r="C1131" s="130">
        <v>2016</v>
      </c>
      <c r="D1131" s="302">
        <v>562</v>
      </c>
    </row>
    <row r="1132" spans="1:4" s="11" customFormat="1" ht="12.75">
      <c r="A1132" s="2">
        <v>68</v>
      </c>
      <c r="B1132" s="157" t="s">
        <v>1241</v>
      </c>
      <c r="C1132" s="130">
        <v>2016</v>
      </c>
      <c r="D1132" s="302">
        <v>562</v>
      </c>
    </row>
    <row r="1133" spans="1:4" s="11" customFormat="1" ht="12.75">
      <c r="A1133" s="2">
        <v>69</v>
      </c>
      <c r="B1133" s="157" t="s">
        <v>1241</v>
      </c>
      <c r="C1133" s="130">
        <v>2016</v>
      </c>
      <c r="D1133" s="302">
        <v>562</v>
      </c>
    </row>
    <row r="1134" spans="1:4" s="11" customFormat="1" ht="12.75">
      <c r="A1134" s="2">
        <v>70</v>
      </c>
      <c r="B1134" s="157" t="s">
        <v>1241</v>
      </c>
      <c r="C1134" s="130">
        <v>2016</v>
      </c>
      <c r="D1134" s="302">
        <v>562</v>
      </c>
    </row>
    <row r="1135" spans="1:4" s="11" customFormat="1" ht="12.75">
      <c r="A1135" s="2">
        <v>71</v>
      </c>
      <c r="B1135" s="157" t="s">
        <v>1241</v>
      </c>
      <c r="C1135" s="130">
        <v>2016</v>
      </c>
      <c r="D1135" s="302">
        <v>562</v>
      </c>
    </row>
    <row r="1136" spans="1:4" s="11" customFormat="1" ht="12.75">
      <c r="A1136" s="2">
        <v>72</v>
      </c>
      <c r="B1136" s="157" t="s">
        <v>1241</v>
      </c>
      <c r="C1136" s="130">
        <v>2016</v>
      </c>
      <c r="D1136" s="302">
        <v>562</v>
      </c>
    </row>
    <row r="1137" spans="1:4" s="11" customFormat="1" ht="12.75">
      <c r="A1137" s="2">
        <v>73</v>
      </c>
      <c r="B1137" s="157" t="s">
        <v>1241</v>
      </c>
      <c r="C1137" s="130">
        <v>2016</v>
      </c>
      <c r="D1137" s="302">
        <v>562</v>
      </c>
    </row>
    <row r="1138" spans="1:4" s="11" customFormat="1" ht="12.75">
      <c r="A1138" s="2">
        <v>74</v>
      </c>
      <c r="B1138" s="157" t="s">
        <v>1241</v>
      </c>
      <c r="C1138" s="130">
        <v>2016</v>
      </c>
      <c r="D1138" s="302">
        <v>562</v>
      </c>
    </row>
    <row r="1139" spans="1:4" s="11" customFormat="1" ht="12.75">
      <c r="A1139" s="2">
        <v>75</v>
      </c>
      <c r="B1139" s="157" t="s">
        <v>1241</v>
      </c>
      <c r="C1139" s="130">
        <v>2016</v>
      </c>
      <c r="D1139" s="302">
        <v>562</v>
      </c>
    </row>
    <row r="1140" spans="1:4" s="11" customFormat="1" ht="12.75">
      <c r="A1140" s="2">
        <v>76</v>
      </c>
      <c r="B1140" s="157" t="s">
        <v>1241</v>
      </c>
      <c r="C1140" s="130">
        <v>2016</v>
      </c>
      <c r="D1140" s="302">
        <v>562</v>
      </c>
    </row>
    <row r="1141" spans="1:4" s="11" customFormat="1" ht="12.75">
      <c r="A1141" s="2">
        <v>77</v>
      </c>
      <c r="B1141" s="157" t="s">
        <v>1241</v>
      </c>
      <c r="C1141" s="130">
        <v>2016</v>
      </c>
      <c r="D1141" s="302">
        <v>562</v>
      </c>
    </row>
    <row r="1142" spans="1:4" s="11" customFormat="1" ht="12.75">
      <c r="A1142" s="2">
        <v>78</v>
      </c>
      <c r="B1142" s="157" t="s">
        <v>1241</v>
      </c>
      <c r="C1142" s="130">
        <v>2016</v>
      </c>
      <c r="D1142" s="302">
        <v>562</v>
      </c>
    </row>
    <row r="1143" spans="1:4" s="11" customFormat="1" ht="12.75">
      <c r="A1143" s="2">
        <v>79</v>
      </c>
      <c r="B1143" s="157" t="s">
        <v>1241</v>
      </c>
      <c r="C1143" s="130">
        <v>2016</v>
      </c>
      <c r="D1143" s="302">
        <v>562</v>
      </c>
    </row>
    <row r="1144" spans="1:4" s="11" customFormat="1" ht="12.75">
      <c r="A1144" s="2">
        <v>80</v>
      </c>
      <c r="B1144" s="157" t="s">
        <v>1241</v>
      </c>
      <c r="C1144" s="130">
        <v>2016</v>
      </c>
      <c r="D1144" s="302">
        <v>562</v>
      </c>
    </row>
    <row r="1145" spans="1:4" s="11" customFormat="1" ht="12.75">
      <c r="A1145" s="2">
        <v>81</v>
      </c>
      <c r="B1145" s="157" t="s">
        <v>1241</v>
      </c>
      <c r="C1145" s="130">
        <v>2016</v>
      </c>
      <c r="D1145" s="302">
        <v>562</v>
      </c>
    </row>
    <row r="1146" spans="1:4" s="11" customFormat="1" ht="12.75">
      <c r="A1146" s="2">
        <v>82</v>
      </c>
      <c r="B1146" s="157" t="s">
        <v>1241</v>
      </c>
      <c r="C1146" s="130">
        <v>2016</v>
      </c>
      <c r="D1146" s="302">
        <v>562</v>
      </c>
    </row>
    <row r="1147" spans="1:4" s="11" customFormat="1" ht="12.75">
      <c r="A1147" s="2">
        <v>83</v>
      </c>
      <c r="B1147" s="157" t="s">
        <v>1241</v>
      </c>
      <c r="C1147" s="130">
        <v>2016</v>
      </c>
      <c r="D1147" s="302">
        <v>562</v>
      </c>
    </row>
    <row r="1148" spans="1:4" s="11" customFormat="1" ht="12.75">
      <c r="A1148" s="2">
        <v>84</v>
      </c>
      <c r="B1148" s="157" t="s">
        <v>1241</v>
      </c>
      <c r="C1148" s="130">
        <v>2016</v>
      </c>
      <c r="D1148" s="302">
        <v>562</v>
      </c>
    </row>
    <row r="1149" spans="1:4" s="11" customFormat="1" ht="12.75">
      <c r="A1149" s="2">
        <v>85</v>
      </c>
      <c r="B1149" s="157" t="s">
        <v>1241</v>
      </c>
      <c r="C1149" s="130">
        <v>2016</v>
      </c>
      <c r="D1149" s="302">
        <v>562</v>
      </c>
    </row>
    <row r="1150" spans="1:4" s="11" customFormat="1" ht="12.75">
      <c r="A1150" s="2">
        <v>86</v>
      </c>
      <c r="B1150" s="157" t="s">
        <v>1241</v>
      </c>
      <c r="C1150" s="130">
        <v>2016</v>
      </c>
      <c r="D1150" s="302">
        <v>562</v>
      </c>
    </row>
    <row r="1151" spans="1:4" s="11" customFormat="1" ht="12.75">
      <c r="A1151" s="2">
        <v>87</v>
      </c>
      <c r="B1151" s="157" t="s">
        <v>1241</v>
      </c>
      <c r="C1151" s="130">
        <v>2016</v>
      </c>
      <c r="D1151" s="302">
        <v>562</v>
      </c>
    </row>
    <row r="1152" spans="1:4" s="11" customFormat="1" ht="12.75">
      <c r="A1152" s="2">
        <v>88</v>
      </c>
      <c r="B1152" s="157" t="s">
        <v>1241</v>
      </c>
      <c r="C1152" s="130">
        <v>2016</v>
      </c>
      <c r="D1152" s="302">
        <v>562</v>
      </c>
    </row>
    <row r="1153" spans="1:4" s="11" customFormat="1" ht="12.75">
      <c r="A1153" s="2">
        <v>89</v>
      </c>
      <c r="B1153" s="157" t="s">
        <v>1241</v>
      </c>
      <c r="C1153" s="130">
        <v>2016</v>
      </c>
      <c r="D1153" s="302">
        <v>562</v>
      </c>
    </row>
    <row r="1154" spans="1:4" s="11" customFormat="1" ht="12.75">
      <c r="A1154" s="2">
        <v>90</v>
      </c>
      <c r="B1154" s="157" t="s">
        <v>1241</v>
      </c>
      <c r="C1154" s="130">
        <v>2016</v>
      </c>
      <c r="D1154" s="302">
        <v>562</v>
      </c>
    </row>
    <row r="1155" spans="1:4" s="11" customFormat="1" ht="12.75">
      <c r="A1155" s="2">
        <v>91</v>
      </c>
      <c r="B1155" s="157" t="s">
        <v>1241</v>
      </c>
      <c r="C1155" s="130">
        <v>2016</v>
      </c>
      <c r="D1155" s="302">
        <v>562</v>
      </c>
    </row>
    <row r="1156" spans="1:4" s="11" customFormat="1" ht="12.75">
      <c r="A1156" s="2">
        <v>92</v>
      </c>
      <c r="B1156" s="157" t="s">
        <v>1241</v>
      </c>
      <c r="C1156" s="130">
        <v>2016</v>
      </c>
      <c r="D1156" s="302">
        <v>562</v>
      </c>
    </row>
    <row r="1157" spans="1:4" s="11" customFormat="1" ht="12.75">
      <c r="A1157" s="2">
        <v>93</v>
      </c>
      <c r="B1157" s="157" t="s">
        <v>1241</v>
      </c>
      <c r="C1157" s="130">
        <v>2016</v>
      </c>
      <c r="D1157" s="302">
        <v>562</v>
      </c>
    </row>
    <row r="1158" spans="1:4" s="11" customFormat="1" ht="12.75">
      <c r="A1158" s="2">
        <v>94</v>
      </c>
      <c r="B1158" s="157" t="s">
        <v>1241</v>
      </c>
      <c r="C1158" s="130">
        <v>2016</v>
      </c>
      <c r="D1158" s="302">
        <v>562</v>
      </c>
    </row>
    <row r="1159" spans="1:4" s="11" customFormat="1" ht="12.75">
      <c r="A1159" s="2">
        <v>95</v>
      </c>
      <c r="B1159" s="157" t="s">
        <v>1242</v>
      </c>
      <c r="C1159" s="130">
        <v>2016</v>
      </c>
      <c r="D1159" s="302">
        <v>629</v>
      </c>
    </row>
    <row r="1160" spans="1:4" s="11" customFormat="1" ht="12.75">
      <c r="A1160" s="2">
        <v>96</v>
      </c>
      <c r="B1160" s="157" t="s">
        <v>1242</v>
      </c>
      <c r="C1160" s="130">
        <v>2016</v>
      </c>
      <c r="D1160" s="302">
        <v>629</v>
      </c>
    </row>
    <row r="1161" spans="1:4" s="11" customFormat="1" ht="12.75">
      <c r="A1161" s="2">
        <v>97</v>
      </c>
      <c r="B1161" s="157" t="s">
        <v>1242</v>
      </c>
      <c r="C1161" s="130">
        <v>2016</v>
      </c>
      <c r="D1161" s="302">
        <v>629</v>
      </c>
    </row>
    <row r="1162" spans="1:4" s="11" customFormat="1" ht="12.75">
      <c r="A1162" s="2">
        <v>98</v>
      </c>
      <c r="B1162" s="1" t="s">
        <v>507</v>
      </c>
      <c r="C1162" s="2">
        <v>2017</v>
      </c>
      <c r="D1162" s="193">
        <v>2239</v>
      </c>
    </row>
    <row r="1163" spans="1:4" s="11" customFormat="1" ht="12.75">
      <c r="A1163" s="2">
        <v>99</v>
      </c>
      <c r="B1163" s="1" t="s">
        <v>1243</v>
      </c>
      <c r="C1163" s="2">
        <v>2017</v>
      </c>
      <c r="D1163" s="193">
        <v>1249</v>
      </c>
    </row>
    <row r="1164" spans="1:4" s="11" customFormat="1" ht="12.75">
      <c r="A1164" s="2">
        <v>100</v>
      </c>
      <c r="B1164" s="1" t="s">
        <v>791</v>
      </c>
      <c r="C1164" s="2">
        <v>2017</v>
      </c>
      <c r="D1164" s="193">
        <v>319.99</v>
      </c>
    </row>
    <row r="1165" spans="1:4" s="11" customFormat="1" ht="12.75">
      <c r="A1165" s="2">
        <v>101</v>
      </c>
      <c r="B1165" s="1" t="s">
        <v>1244</v>
      </c>
      <c r="C1165" s="2">
        <v>2017</v>
      </c>
      <c r="D1165" s="193">
        <v>708</v>
      </c>
    </row>
    <row r="1166" spans="1:4" s="11" customFormat="1" ht="12.75">
      <c r="A1166" s="2">
        <v>102</v>
      </c>
      <c r="B1166" s="1" t="s">
        <v>422</v>
      </c>
      <c r="C1166" s="2">
        <v>2017</v>
      </c>
      <c r="D1166" s="193">
        <v>665</v>
      </c>
    </row>
    <row r="1167" spans="1:4" s="11" customFormat="1" ht="12.75">
      <c r="A1167" s="2">
        <v>103</v>
      </c>
      <c r="B1167" s="1" t="s">
        <v>422</v>
      </c>
      <c r="C1167" s="2">
        <v>2017</v>
      </c>
      <c r="D1167" s="193">
        <v>665</v>
      </c>
    </row>
    <row r="1168" spans="1:4" s="11" customFormat="1" ht="12.75">
      <c r="A1168" s="2">
        <v>104</v>
      </c>
      <c r="B1168" s="1" t="s">
        <v>422</v>
      </c>
      <c r="C1168" s="2">
        <v>2017</v>
      </c>
      <c r="D1168" s="193">
        <v>665</v>
      </c>
    </row>
    <row r="1169" spans="1:4" s="11" customFormat="1" ht="12.75">
      <c r="A1169" s="2">
        <v>105</v>
      </c>
      <c r="B1169" s="1" t="s">
        <v>422</v>
      </c>
      <c r="C1169" s="2">
        <v>2017</v>
      </c>
      <c r="D1169" s="193">
        <v>665</v>
      </c>
    </row>
    <row r="1170" spans="1:4" s="11" customFormat="1" ht="12.75">
      <c r="A1170" s="2">
        <v>106</v>
      </c>
      <c r="B1170" s="1" t="s">
        <v>422</v>
      </c>
      <c r="C1170" s="2">
        <v>2017</v>
      </c>
      <c r="D1170" s="193">
        <v>665</v>
      </c>
    </row>
    <row r="1171" spans="1:4" s="11" customFormat="1" ht="12.75">
      <c r="A1171" s="2">
        <v>107</v>
      </c>
      <c r="B1171" s="1" t="s">
        <v>422</v>
      </c>
      <c r="C1171" s="2">
        <v>2017</v>
      </c>
      <c r="D1171" s="193">
        <v>665</v>
      </c>
    </row>
    <row r="1172" spans="1:4" s="11" customFormat="1" ht="12.75">
      <c r="A1172" s="2">
        <v>108</v>
      </c>
      <c r="B1172" s="1" t="s">
        <v>1245</v>
      </c>
      <c r="C1172" s="2">
        <v>2017</v>
      </c>
      <c r="D1172" s="193">
        <v>2446</v>
      </c>
    </row>
    <row r="1173" spans="1:4" s="11" customFormat="1" ht="12.75">
      <c r="A1173" s="2">
        <v>109</v>
      </c>
      <c r="B1173" s="1" t="s">
        <v>1246</v>
      </c>
      <c r="C1173" s="2">
        <v>2017</v>
      </c>
      <c r="D1173" s="193">
        <v>184</v>
      </c>
    </row>
    <row r="1174" spans="1:4" s="11" customFormat="1" ht="12.75">
      <c r="A1174" s="2">
        <v>110</v>
      </c>
      <c r="B1174" s="1" t="s">
        <v>1247</v>
      </c>
      <c r="C1174" s="2">
        <v>2018</v>
      </c>
      <c r="D1174" s="193">
        <v>159</v>
      </c>
    </row>
    <row r="1175" spans="1:4" s="11" customFormat="1" ht="12.75">
      <c r="A1175" s="2">
        <v>111</v>
      </c>
      <c r="B1175" s="1" t="s">
        <v>1248</v>
      </c>
      <c r="C1175" s="2">
        <v>2018</v>
      </c>
      <c r="D1175" s="193">
        <v>143.1</v>
      </c>
    </row>
    <row r="1176" spans="1:4" s="11" customFormat="1" ht="12.75">
      <c r="A1176" s="2">
        <v>112</v>
      </c>
      <c r="B1176" s="1" t="s">
        <v>1249</v>
      </c>
      <c r="C1176" s="2">
        <v>2018</v>
      </c>
      <c r="D1176" s="193">
        <v>358</v>
      </c>
    </row>
    <row r="1177" spans="1:4" s="11" customFormat="1" ht="12.75">
      <c r="A1177" s="2">
        <v>113</v>
      </c>
      <c r="B1177" s="1" t="s">
        <v>629</v>
      </c>
      <c r="C1177" s="2">
        <v>2018</v>
      </c>
      <c r="D1177" s="193">
        <v>634.99</v>
      </c>
    </row>
    <row r="1178" spans="1:4" s="11" customFormat="1" ht="12.75">
      <c r="A1178" s="2">
        <v>114</v>
      </c>
      <c r="B1178" s="1" t="s">
        <v>1250</v>
      </c>
      <c r="C1178" s="2">
        <v>2018</v>
      </c>
      <c r="D1178" s="193">
        <v>179</v>
      </c>
    </row>
    <row r="1179" spans="1:4" s="11" customFormat="1" ht="12.75">
      <c r="A1179" s="2">
        <v>115</v>
      </c>
      <c r="B1179" s="1" t="s">
        <v>1251</v>
      </c>
      <c r="C1179" s="2">
        <v>2018</v>
      </c>
      <c r="D1179" s="193">
        <v>6150</v>
      </c>
    </row>
    <row r="1180" spans="1:4" s="11" customFormat="1" ht="12.75">
      <c r="A1180" s="2">
        <v>116</v>
      </c>
      <c r="B1180" s="1" t="s">
        <v>1251</v>
      </c>
      <c r="C1180" s="2">
        <v>2018</v>
      </c>
      <c r="D1180" s="193">
        <v>6150</v>
      </c>
    </row>
    <row r="1181" spans="1:4" s="11" customFormat="1" ht="12.75">
      <c r="A1181" s="2">
        <v>117</v>
      </c>
      <c r="B1181" s="1" t="s">
        <v>1252</v>
      </c>
      <c r="C1181" s="2">
        <v>2018</v>
      </c>
      <c r="D1181" s="193">
        <v>2183.89</v>
      </c>
    </row>
    <row r="1182" spans="1:4" s="11" customFormat="1" ht="12.75">
      <c r="A1182" s="2">
        <v>118</v>
      </c>
      <c r="B1182" s="1" t="s">
        <v>629</v>
      </c>
      <c r="C1182" s="2">
        <v>2018</v>
      </c>
      <c r="D1182" s="193">
        <v>319</v>
      </c>
    </row>
    <row r="1183" spans="1:4" s="11" customFormat="1" ht="12.75">
      <c r="A1183" s="2">
        <v>119</v>
      </c>
      <c r="B1183" s="1" t="s">
        <v>629</v>
      </c>
      <c r="C1183" s="2">
        <v>2018</v>
      </c>
      <c r="D1183" s="193">
        <v>319</v>
      </c>
    </row>
    <row r="1184" spans="1:4" s="11" customFormat="1" ht="12.75">
      <c r="A1184" s="2">
        <v>120</v>
      </c>
      <c r="B1184" s="1" t="s">
        <v>629</v>
      </c>
      <c r="C1184" s="2">
        <v>2018</v>
      </c>
      <c r="D1184" s="193">
        <v>319</v>
      </c>
    </row>
    <row r="1185" spans="1:4" s="11" customFormat="1" ht="12.75">
      <c r="A1185" s="2">
        <v>121</v>
      </c>
      <c r="B1185" s="1" t="s">
        <v>629</v>
      </c>
      <c r="C1185" s="2">
        <v>2018</v>
      </c>
      <c r="D1185" s="193">
        <v>319</v>
      </c>
    </row>
    <row r="1186" spans="1:4" s="11" customFormat="1" ht="12.75">
      <c r="A1186" s="2">
        <v>122</v>
      </c>
      <c r="B1186" s="1" t="s">
        <v>629</v>
      </c>
      <c r="C1186" s="2">
        <v>2018</v>
      </c>
      <c r="D1186" s="193">
        <v>319</v>
      </c>
    </row>
    <row r="1187" spans="1:4" s="11" customFormat="1" ht="12.75">
      <c r="A1187" s="2">
        <v>123</v>
      </c>
      <c r="B1187" s="1" t="s">
        <v>629</v>
      </c>
      <c r="C1187" s="2">
        <v>2018</v>
      </c>
      <c r="D1187" s="193">
        <v>319</v>
      </c>
    </row>
    <row r="1188" spans="1:4" s="11" customFormat="1" ht="12.75">
      <c r="A1188" s="2">
        <v>124</v>
      </c>
      <c r="B1188" s="1" t="s">
        <v>629</v>
      </c>
      <c r="C1188" s="2">
        <v>2018</v>
      </c>
      <c r="D1188" s="193">
        <v>319</v>
      </c>
    </row>
    <row r="1189" spans="1:4" s="11" customFormat="1" ht="12.75">
      <c r="A1189" s="2">
        <v>125</v>
      </c>
      <c r="B1189" s="1" t="s">
        <v>629</v>
      </c>
      <c r="C1189" s="2">
        <v>2018</v>
      </c>
      <c r="D1189" s="193">
        <v>319</v>
      </c>
    </row>
    <row r="1190" spans="1:4" s="11" customFormat="1" ht="12.75">
      <c r="A1190" s="2">
        <v>126</v>
      </c>
      <c r="B1190" s="1" t="s">
        <v>791</v>
      </c>
      <c r="C1190" s="2">
        <v>2018</v>
      </c>
      <c r="D1190" s="193">
        <v>257</v>
      </c>
    </row>
    <row r="1191" spans="1:4" s="11" customFormat="1" ht="12.75">
      <c r="A1191" s="2">
        <v>127</v>
      </c>
      <c r="B1191" s="1" t="s">
        <v>1253</v>
      </c>
      <c r="C1191" s="2">
        <v>2018</v>
      </c>
      <c r="D1191" s="193">
        <v>2199</v>
      </c>
    </row>
    <row r="1192" spans="1:4" s="11" customFormat="1" ht="12.75">
      <c r="A1192" s="2">
        <v>128</v>
      </c>
      <c r="B1192" s="1" t="s">
        <v>1254</v>
      </c>
      <c r="C1192" s="2">
        <v>2018</v>
      </c>
      <c r="D1192" s="193">
        <v>2199</v>
      </c>
    </row>
    <row r="1193" spans="1:4" s="11" customFormat="1" ht="12.75">
      <c r="A1193" s="2">
        <v>129</v>
      </c>
      <c r="B1193" s="1" t="s">
        <v>1255</v>
      </c>
      <c r="C1193" s="2">
        <v>2018</v>
      </c>
      <c r="D1193" s="193">
        <v>2199</v>
      </c>
    </row>
    <row r="1194" spans="1:4" s="11" customFormat="1" ht="12.75">
      <c r="A1194" s="2">
        <v>130</v>
      </c>
      <c r="B1194" s="1" t="s">
        <v>1256</v>
      </c>
      <c r="C1194" s="2">
        <v>2018</v>
      </c>
      <c r="D1194" s="193">
        <v>2199</v>
      </c>
    </row>
    <row r="1195" spans="1:4" s="11" customFormat="1" ht="12.75">
      <c r="A1195" s="2">
        <v>131</v>
      </c>
      <c r="B1195" s="1" t="s">
        <v>1257</v>
      </c>
      <c r="C1195" s="2">
        <v>2018</v>
      </c>
      <c r="D1195" s="193">
        <v>329</v>
      </c>
    </row>
    <row r="1196" spans="1:4" s="11" customFormat="1" ht="12.75">
      <c r="A1196" s="2">
        <v>132</v>
      </c>
      <c r="B1196" s="1" t="s">
        <v>1258</v>
      </c>
      <c r="C1196" s="2">
        <v>2019</v>
      </c>
      <c r="D1196" s="193">
        <v>229</v>
      </c>
    </row>
    <row r="1197" spans="1:4" s="11" customFormat="1" ht="12.75">
      <c r="A1197" s="2">
        <v>133</v>
      </c>
      <c r="B1197" s="1" t="s">
        <v>791</v>
      </c>
      <c r="C1197" s="2">
        <v>2019</v>
      </c>
      <c r="D1197" s="193">
        <v>328.99</v>
      </c>
    </row>
    <row r="1198" spans="1:4" s="11" customFormat="1" ht="12.75">
      <c r="A1198" s="2">
        <v>134</v>
      </c>
      <c r="B1198" s="1" t="s">
        <v>363</v>
      </c>
      <c r="C1198" s="2">
        <v>2019</v>
      </c>
      <c r="D1198" s="193">
        <v>2525</v>
      </c>
    </row>
    <row r="1199" spans="1:4" s="11" customFormat="1" ht="12.75">
      <c r="A1199" s="2">
        <v>135</v>
      </c>
      <c r="B1199" s="1" t="s">
        <v>1259</v>
      </c>
      <c r="C1199" s="2">
        <v>2019</v>
      </c>
      <c r="D1199" s="193">
        <v>198.88</v>
      </c>
    </row>
    <row r="1200" spans="1:4" s="11" customFormat="1" ht="12.75">
      <c r="A1200" s="2"/>
      <c r="B1200" s="17" t="s">
        <v>0</v>
      </c>
      <c r="C1200" s="2"/>
      <c r="D1200" s="35">
        <f>SUM(D1065:D1199)</f>
        <v>122084.83000000002</v>
      </c>
    </row>
    <row r="1201" spans="1:4" s="11" customFormat="1" ht="12.75">
      <c r="A1201" s="366" t="s">
        <v>27</v>
      </c>
      <c r="B1201" s="366"/>
      <c r="C1201" s="366"/>
      <c r="D1201" s="366"/>
    </row>
    <row r="1202" spans="1:4" s="11" customFormat="1" ht="12.75">
      <c r="A1202" s="2">
        <v>1</v>
      </c>
      <c r="B1202" s="1" t="s">
        <v>1260</v>
      </c>
      <c r="C1202" s="2">
        <v>2018</v>
      </c>
      <c r="D1202" s="193">
        <v>8874.45</v>
      </c>
    </row>
    <row r="1203" spans="1:4" s="11" customFormat="1" ht="12.75">
      <c r="A1203" s="2"/>
      <c r="B1203" s="17" t="s">
        <v>0</v>
      </c>
      <c r="C1203" s="2"/>
      <c r="D1203" s="35">
        <f>SUM(D1202:D1202)</f>
        <v>8874.45</v>
      </c>
    </row>
    <row r="1204" spans="1:4" s="11" customFormat="1" ht="12.75">
      <c r="A1204" s="363" t="s">
        <v>1261</v>
      </c>
      <c r="B1204" s="364"/>
      <c r="C1204" s="364"/>
      <c r="D1204" s="365"/>
    </row>
    <row r="1205" spans="1:4" s="11" customFormat="1" ht="12.75">
      <c r="A1205" s="366" t="s">
        <v>5</v>
      </c>
      <c r="B1205" s="366"/>
      <c r="C1205" s="366"/>
      <c r="D1205" s="366"/>
    </row>
    <row r="1206" spans="1:4" s="11" customFormat="1" ht="12.75">
      <c r="A1206" s="2">
        <v>1</v>
      </c>
      <c r="B1206" s="287" t="s">
        <v>658</v>
      </c>
      <c r="C1206" s="288">
        <v>2015</v>
      </c>
      <c r="D1206" s="289">
        <v>599</v>
      </c>
    </row>
    <row r="1207" spans="1:4" s="11" customFormat="1" ht="12.75">
      <c r="A1207" s="2">
        <v>2</v>
      </c>
      <c r="B1207" s="287" t="s">
        <v>1262</v>
      </c>
      <c r="C1207" s="288">
        <v>2017</v>
      </c>
      <c r="D1207" s="289">
        <v>599</v>
      </c>
    </row>
    <row r="1208" spans="1:4" s="11" customFormat="1" ht="12.75">
      <c r="A1208" s="2">
        <v>3</v>
      </c>
      <c r="B1208" s="287" t="s">
        <v>1106</v>
      </c>
      <c r="C1208" s="288">
        <v>2017</v>
      </c>
      <c r="D1208" s="289">
        <v>599</v>
      </c>
    </row>
    <row r="1209" spans="1:4" s="11" customFormat="1" ht="12.75">
      <c r="A1209" s="2">
        <v>4</v>
      </c>
      <c r="B1209" s="287" t="s">
        <v>1263</v>
      </c>
      <c r="C1209" s="288">
        <v>2017</v>
      </c>
      <c r="D1209" s="289">
        <v>599</v>
      </c>
    </row>
    <row r="1210" spans="1:4" s="11" customFormat="1" ht="12.75">
      <c r="A1210" s="2">
        <v>5</v>
      </c>
      <c r="B1210" s="1" t="s">
        <v>1264</v>
      </c>
      <c r="C1210" s="2">
        <v>2015</v>
      </c>
      <c r="D1210" s="34">
        <v>2862</v>
      </c>
    </row>
    <row r="1211" spans="1:4" s="11" customFormat="1" ht="12.75">
      <c r="A1211" s="2">
        <v>6</v>
      </c>
      <c r="B1211" s="287" t="s">
        <v>1265</v>
      </c>
      <c r="C1211" s="288">
        <v>2017</v>
      </c>
      <c r="D1211" s="34">
        <v>873.46</v>
      </c>
    </row>
    <row r="1212" spans="1:4" s="11" customFormat="1" ht="12.75">
      <c r="A1212" s="2">
        <v>7</v>
      </c>
      <c r="B1212" s="1" t="s">
        <v>1266</v>
      </c>
      <c r="C1212" s="2">
        <v>2016</v>
      </c>
      <c r="D1212" s="34">
        <v>599</v>
      </c>
    </row>
    <row r="1213" spans="1:4" s="11" customFormat="1" ht="12.75">
      <c r="A1213" s="2">
        <v>8</v>
      </c>
      <c r="B1213" s="1" t="s">
        <v>1266</v>
      </c>
      <c r="C1213" s="2">
        <v>2016</v>
      </c>
      <c r="D1213" s="34">
        <v>599</v>
      </c>
    </row>
    <row r="1214" spans="1:4" s="11" customFormat="1" ht="12.75">
      <c r="A1214" s="2">
        <v>9</v>
      </c>
      <c r="B1214" s="1" t="s">
        <v>1267</v>
      </c>
      <c r="C1214" s="2">
        <v>2016</v>
      </c>
      <c r="D1214" s="34">
        <v>399</v>
      </c>
    </row>
    <row r="1215" spans="1:4" s="11" customFormat="1" ht="12.75">
      <c r="A1215" s="2">
        <v>10</v>
      </c>
      <c r="B1215" s="1" t="s">
        <v>1268</v>
      </c>
      <c r="C1215" s="2">
        <v>2017</v>
      </c>
      <c r="D1215" s="193">
        <v>585</v>
      </c>
    </row>
    <row r="1216" spans="1:4" s="11" customFormat="1" ht="12.75">
      <c r="A1216" s="2">
        <v>11</v>
      </c>
      <c r="B1216" s="1" t="s">
        <v>1268</v>
      </c>
      <c r="C1216" s="2">
        <v>2018</v>
      </c>
      <c r="D1216" s="193">
        <v>610</v>
      </c>
    </row>
    <row r="1217" spans="1:4" s="11" customFormat="1" ht="12.75">
      <c r="A1217" s="2">
        <v>12</v>
      </c>
      <c r="B1217" s="1" t="s">
        <v>1269</v>
      </c>
      <c r="C1217" s="2">
        <v>2019</v>
      </c>
      <c r="D1217" s="34">
        <v>619</v>
      </c>
    </row>
    <row r="1218" spans="1:4" s="11" customFormat="1" ht="12.75">
      <c r="A1218" s="2">
        <v>13</v>
      </c>
      <c r="B1218" s="304" t="s">
        <v>1270</v>
      </c>
      <c r="C1218" s="305">
        <v>2019</v>
      </c>
      <c r="D1218" s="306">
        <v>3444</v>
      </c>
    </row>
    <row r="1219" spans="1:4" s="11" customFormat="1" ht="12.75">
      <c r="A1219" s="2"/>
      <c r="B1219" s="17" t="s">
        <v>0</v>
      </c>
      <c r="C1219" s="2"/>
      <c r="D1219" s="52">
        <f>SUM(D1206:D1218)</f>
        <v>12986.46</v>
      </c>
    </row>
    <row r="1220" spans="1:4" s="11" customFormat="1" ht="12.75">
      <c r="A1220" s="366" t="s">
        <v>6</v>
      </c>
      <c r="B1220" s="366"/>
      <c r="C1220" s="366"/>
      <c r="D1220" s="366"/>
    </row>
    <row r="1221" spans="1:4" s="11" customFormat="1" ht="12.75">
      <c r="A1221" s="2">
        <v>1</v>
      </c>
      <c r="B1221" s="1" t="s">
        <v>1271</v>
      </c>
      <c r="C1221" s="9">
        <v>2017</v>
      </c>
      <c r="D1221" s="268">
        <v>2149</v>
      </c>
    </row>
    <row r="1222" spans="1:4" s="11" customFormat="1" ht="12.75">
      <c r="A1222" s="2">
        <v>2</v>
      </c>
      <c r="B1222" s="1" t="s">
        <v>1272</v>
      </c>
      <c r="C1222" s="9">
        <v>2017</v>
      </c>
      <c r="D1222" s="268">
        <v>2049</v>
      </c>
    </row>
    <row r="1223" spans="1:4" s="11" customFormat="1" ht="12.75">
      <c r="A1223" s="2">
        <v>3</v>
      </c>
      <c r="B1223" s="1" t="s">
        <v>1273</v>
      </c>
      <c r="C1223" s="9">
        <v>2016</v>
      </c>
      <c r="D1223" s="268">
        <v>2189</v>
      </c>
    </row>
    <row r="1224" spans="1:4" s="11" customFormat="1" ht="12.75">
      <c r="A1224" s="2">
        <v>4</v>
      </c>
      <c r="B1224" s="1" t="s">
        <v>1274</v>
      </c>
      <c r="C1224" s="9">
        <v>2016</v>
      </c>
      <c r="D1224" s="268">
        <v>2259</v>
      </c>
    </row>
    <row r="1225" spans="1:4" s="11" customFormat="1" ht="12.75">
      <c r="A1225" s="2">
        <v>5</v>
      </c>
      <c r="B1225" s="1" t="s">
        <v>1275</v>
      </c>
      <c r="C1225" s="9">
        <v>2016</v>
      </c>
      <c r="D1225" s="268">
        <v>236</v>
      </c>
    </row>
    <row r="1226" spans="1:4" s="11" customFormat="1" ht="12.75">
      <c r="A1226" s="2">
        <v>6</v>
      </c>
      <c r="B1226" s="1" t="s">
        <v>659</v>
      </c>
      <c r="C1226" s="9">
        <v>2018</v>
      </c>
      <c r="D1226" s="268">
        <v>1999</v>
      </c>
    </row>
    <row r="1227" spans="1:4" s="11" customFormat="1" ht="12.75">
      <c r="A1227" s="2">
        <v>7</v>
      </c>
      <c r="B1227" s="1" t="s">
        <v>363</v>
      </c>
      <c r="C1227" s="9">
        <v>2018</v>
      </c>
      <c r="D1227" s="268">
        <v>1799</v>
      </c>
    </row>
    <row r="1228" spans="1:4" s="11" customFormat="1" ht="12.75">
      <c r="A1228" s="2"/>
      <c r="B1228" s="17" t="s">
        <v>0</v>
      </c>
      <c r="C1228" s="2"/>
      <c r="D1228" s="35">
        <f>SUM(D1221:D1227)</f>
        <v>12680</v>
      </c>
    </row>
    <row r="1229" spans="1:4" s="11" customFormat="1" ht="12.75">
      <c r="A1229" s="363" t="s">
        <v>1287</v>
      </c>
      <c r="B1229" s="364"/>
      <c r="C1229" s="364"/>
      <c r="D1229" s="365"/>
    </row>
    <row r="1230" spans="1:4" s="11" customFormat="1" ht="12.75">
      <c r="A1230" s="366" t="s">
        <v>6</v>
      </c>
      <c r="B1230" s="366"/>
      <c r="C1230" s="366"/>
      <c r="D1230" s="366"/>
    </row>
    <row r="1231" spans="1:4" s="11" customFormat="1" ht="12.75">
      <c r="A1231" s="2">
        <v>1</v>
      </c>
      <c r="B1231" s="78" t="s">
        <v>1288</v>
      </c>
      <c r="C1231" s="79">
        <v>2019</v>
      </c>
      <c r="D1231" s="80">
        <v>349</v>
      </c>
    </row>
    <row r="1232" spans="1:4" s="11" customFormat="1" ht="12.75">
      <c r="A1232" s="2"/>
      <c r="B1232" s="17" t="s">
        <v>0</v>
      </c>
      <c r="C1232" s="2"/>
      <c r="D1232" s="35">
        <f>SUM(D1231:D1231)</f>
        <v>349</v>
      </c>
    </row>
    <row r="1233" spans="1:4" s="11" customFormat="1" ht="12.75">
      <c r="A1233" s="363" t="s">
        <v>1310</v>
      </c>
      <c r="B1233" s="364"/>
      <c r="C1233" s="364"/>
      <c r="D1233" s="365"/>
    </row>
    <row r="1234" spans="1:4" s="11" customFormat="1" ht="12.75">
      <c r="A1234" s="366" t="s">
        <v>5</v>
      </c>
      <c r="B1234" s="366"/>
      <c r="C1234" s="366"/>
      <c r="D1234" s="366"/>
    </row>
    <row r="1235" spans="1:4" s="11" customFormat="1" ht="12.75">
      <c r="A1235" s="2">
        <v>1</v>
      </c>
      <c r="B1235" s="1" t="s">
        <v>1301</v>
      </c>
      <c r="C1235" s="2">
        <v>2015</v>
      </c>
      <c r="D1235" s="34">
        <v>6590</v>
      </c>
    </row>
    <row r="1236" spans="1:4" s="11" customFormat="1" ht="12.75">
      <c r="A1236" s="2">
        <v>2</v>
      </c>
      <c r="B1236" s="1" t="s">
        <v>1302</v>
      </c>
      <c r="C1236" s="2">
        <v>2015</v>
      </c>
      <c r="D1236" s="34">
        <v>698</v>
      </c>
    </row>
    <row r="1237" spans="1:4" s="11" customFormat="1" ht="12.75">
      <c r="A1237" s="2">
        <v>3</v>
      </c>
      <c r="B1237" s="1" t="s">
        <v>1303</v>
      </c>
      <c r="C1237" s="2">
        <v>2015</v>
      </c>
      <c r="D1237" s="34">
        <v>1585</v>
      </c>
    </row>
    <row r="1238" spans="1:4" s="11" customFormat="1" ht="12.75">
      <c r="A1238" s="2">
        <v>4</v>
      </c>
      <c r="B1238" s="1" t="s">
        <v>1304</v>
      </c>
      <c r="C1238" s="2">
        <v>2015</v>
      </c>
      <c r="D1238" s="34">
        <v>1499</v>
      </c>
    </row>
    <row r="1239" spans="1:4" s="11" customFormat="1" ht="12.75">
      <c r="A1239" s="2">
        <v>5</v>
      </c>
      <c r="B1239" s="1" t="s">
        <v>1305</v>
      </c>
      <c r="C1239" s="2">
        <v>2015</v>
      </c>
      <c r="D1239" s="34">
        <v>2599</v>
      </c>
    </row>
    <row r="1240" spans="1:4" s="11" customFormat="1" ht="12.75">
      <c r="A1240" s="2">
        <v>6</v>
      </c>
      <c r="B1240" s="1" t="s">
        <v>1306</v>
      </c>
      <c r="C1240" s="296">
        <v>2016</v>
      </c>
      <c r="D1240" s="34">
        <v>12312</v>
      </c>
    </row>
    <row r="1241" spans="1:4" s="11" customFormat="1" ht="12.75">
      <c r="A1241" s="2">
        <v>7</v>
      </c>
      <c r="B1241" s="1" t="s">
        <v>1307</v>
      </c>
      <c r="C1241" s="296">
        <v>2016</v>
      </c>
      <c r="D1241" s="34">
        <v>2197.65</v>
      </c>
    </row>
    <row r="1242" spans="1:4" s="11" customFormat="1" ht="12.75">
      <c r="A1242" s="2">
        <v>8</v>
      </c>
      <c r="B1242" s="1" t="s">
        <v>935</v>
      </c>
      <c r="C1242" s="296">
        <v>2016</v>
      </c>
      <c r="D1242" s="34">
        <v>2559</v>
      </c>
    </row>
    <row r="1243" spans="1:4" s="11" customFormat="1" ht="12.75">
      <c r="A1243" s="2">
        <v>9</v>
      </c>
      <c r="B1243" s="1" t="s">
        <v>658</v>
      </c>
      <c r="C1243" s="296">
        <v>2016</v>
      </c>
      <c r="D1243" s="34">
        <v>1039.5</v>
      </c>
    </row>
    <row r="1244" spans="1:4" s="11" customFormat="1" ht="12.75">
      <c r="A1244" s="2">
        <v>10</v>
      </c>
      <c r="B1244" s="1" t="s">
        <v>1308</v>
      </c>
      <c r="C1244" s="296">
        <v>2019</v>
      </c>
      <c r="D1244" s="34">
        <v>8350</v>
      </c>
    </row>
    <row r="1245" spans="1:4" s="11" customFormat="1" ht="12.75">
      <c r="A1245" s="2">
        <v>11</v>
      </c>
      <c r="B1245" s="1" t="s">
        <v>1309</v>
      </c>
      <c r="C1245" s="296">
        <v>2019</v>
      </c>
      <c r="D1245" s="34">
        <v>5500</v>
      </c>
    </row>
    <row r="1246" spans="1:4" s="11" customFormat="1" ht="12.75">
      <c r="A1246" s="2"/>
      <c r="B1246" s="17" t="s">
        <v>0</v>
      </c>
      <c r="C1246" s="2"/>
      <c r="D1246" s="52">
        <f>SUM(D1235:D1245)</f>
        <v>44929.15</v>
      </c>
    </row>
    <row r="1247" spans="1:4" s="11" customFormat="1" ht="12.75">
      <c r="A1247" s="366" t="s">
        <v>6</v>
      </c>
      <c r="B1247" s="366"/>
      <c r="C1247" s="366"/>
      <c r="D1247" s="366"/>
    </row>
    <row r="1248" spans="1:4" s="11" customFormat="1" ht="12.75">
      <c r="A1248" s="2">
        <v>1</v>
      </c>
      <c r="B1248" s="287" t="s">
        <v>1311</v>
      </c>
      <c r="C1248" s="288">
        <v>2015</v>
      </c>
      <c r="D1248" s="289">
        <v>549</v>
      </c>
    </row>
    <row r="1249" spans="1:4" s="11" customFormat="1" ht="12.75">
      <c r="A1249" s="2">
        <v>2</v>
      </c>
      <c r="B1249" s="287" t="s">
        <v>1312</v>
      </c>
      <c r="C1249" s="288">
        <v>2015</v>
      </c>
      <c r="D1249" s="289">
        <v>50.02</v>
      </c>
    </row>
    <row r="1250" spans="1:4" s="11" customFormat="1" ht="12.75">
      <c r="A1250" s="2">
        <v>3</v>
      </c>
      <c r="B1250" s="287" t="s">
        <v>1313</v>
      </c>
      <c r="C1250" s="288">
        <v>2015</v>
      </c>
      <c r="D1250" s="289">
        <v>2790</v>
      </c>
    </row>
    <row r="1251" spans="1:4" s="11" customFormat="1" ht="12.75">
      <c r="A1251" s="2">
        <v>4</v>
      </c>
      <c r="B1251" s="287" t="s">
        <v>792</v>
      </c>
      <c r="C1251" s="288">
        <v>2015</v>
      </c>
      <c r="D1251" s="289">
        <v>2198</v>
      </c>
    </row>
    <row r="1252" spans="1:4" s="11" customFormat="1" ht="12.75">
      <c r="A1252" s="2">
        <v>5</v>
      </c>
      <c r="B1252" s="287" t="s">
        <v>1314</v>
      </c>
      <c r="C1252" s="288">
        <v>2015</v>
      </c>
      <c r="D1252" s="289">
        <v>1999</v>
      </c>
    </row>
    <row r="1253" spans="1:4" s="11" customFormat="1" ht="12.75">
      <c r="A1253" s="2">
        <v>6</v>
      </c>
      <c r="B1253" s="1" t="s">
        <v>1315</v>
      </c>
      <c r="C1253" s="2">
        <v>2015</v>
      </c>
      <c r="D1253" s="34">
        <v>398</v>
      </c>
    </row>
    <row r="1254" spans="1:4" s="11" customFormat="1" ht="12.75">
      <c r="A1254" s="2">
        <v>7</v>
      </c>
      <c r="B1254" s="1" t="s">
        <v>1316</v>
      </c>
      <c r="C1254" s="2">
        <v>2016</v>
      </c>
      <c r="D1254" s="34">
        <v>2423.4</v>
      </c>
    </row>
    <row r="1255" spans="1:4" s="11" customFormat="1" ht="12.75">
      <c r="A1255" s="2">
        <v>8</v>
      </c>
      <c r="B1255" s="1" t="s">
        <v>1134</v>
      </c>
      <c r="C1255" s="2">
        <v>2016</v>
      </c>
      <c r="D1255" s="34">
        <v>6397.99</v>
      </c>
    </row>
    <row r="1256" spans="1:4" s="11" customFormat="1" ht="12.75">
      <c r="A1256" s="2">
        <v>9</v>
      </c>
      <c r="B1256" s="1" t="s">
        <v>1317</v>
      </c>
      <c r="C1256" s="2">
        <v>2016</v>
      </c>
      <c r="D1256" s="34">
        <v>6120</v>
      </c>
    </row>
    <row r="1257" spans="1:4" s="11" customFormat="1" ht="12.75">
      <c r="A1257" s="2">
        <v>10</v>
      </c>
      <c r="B1257" s="304" t="s">
        <v>1318</v>
      </c>
      <c r="C1257" s="316"/>
      <c r="D1257" s="306">
        <v>2000</v>
      </c>
    </row>
    <row r="1258" spans="1:4" s="11" customFormat="1" ht="12.75">
      <c r="A1258" s="2"/>
      <c r="B1258" s="17" t="s">
        <v>0</v>
      </c>
      <c r="C1258" s="2"/>
      <c r="D1258" s="35">
        <f>SUM(D1248:D1257)</f>
        <v>24925.41</v>
      </c>
    </row>
    <row r="1259" spans="1:4" s="11" customFormat="1" ht="12.75">
      <c r="A1259" s="366" t="s">
        <v>27</v>
      </c>
      <c r="B1259" s="366"/>
      <c r="C1259" s="366"/>
      <c r="D1259" s="366"/>
    </row>
    <row r="1260" spans="1:4" s="11" customFormat="1" ht="12.75">
      <c r="A1260" s="2">
        <v>1</v>
      </c>
      <c r="B1260" s="1" t="s">
        <v>1319</v>
      </c>
      <c r="C1260" s="2">
        <v>2015</v>
      </c>
      <c r="D1260" s="34">
        <v>398</v>
      </c>
    </row>
    <row r="1261" spans="1:4" s="11" customFormat="1" ht="12.75">
      <c r="A1261" s="2"/>
      <c r="B1261" s="17" t="s">
        <v>0</v>
      </c>
      <c r="C1261" s="2"/>
      <c r="D1261" s="35">
        <f>SUM(D1260:D1260)</f>
        <v>398</v>
      </c>
    </row>
    <row r="1262" spans="1:4" s="11" customFormat="1" ht="12.75" customHeight="1">
      <c r="A1262" s="363" t="s">
        <v>1356</v>
      </c>
      <c r="B1262" s="364"/>
      <c r="C1262" s="364"/>
      <c r="D1262" s="365"/>
    </row>
    <row r="1263" spans="1:4" s="11" customFormat="1" ht="12.75" customHeight="1">
      <c r="A1263" s="366" t="s">
        <v>5</v>
      </c>
      <c r="B1263" s="366"/>
      <c r="C1263" s="366"/>
      <c r="D1263" s="366"/>
    </row>
    <row r="1264" spans="1:4" s="11" customFormat="1" ht="12.75" customHeight="1">
      <c r="A1264" s="2">
        <v>1</v>
      </c>
      <c r="B1264" s="121" t="s">
        <v>1357</v>
      </c>
      <c r="C1264" s="122">
        <v>2015</v>
      </c>
      <c r="D1264" s="194">
        <v>11113</v>
      </c>
    </row>
    <row r="1265" spans="1:4" s="11" customFormat="1" ht="12.75" customHeight="1">
      <c r="A1265" s="2">
        <v>2</v>
      </c>
      <c r="B1265" s="1" t="s">
        <v>1358</v>
      </c>
      <c r="C1265" s="2">
        <v>2017</v>
      </c>
      <c r="D1265" s="193">
        <v>4500</v>
      </c>
    </row>
    <row r="1266" spans="1:4" s="11" customFormat="1" ht="12.75" customHeight="1">
      <c r="A1266" s="2">
        <v>3</v>
      </c>
      <c r="B1266" s="1" t="s">
        <v>1359</v>
      </c>
      <c r="C1266" s="2">
        <v>2018</v>
      </c>
      <c r="D1266" s="193">
        <v>3440</v>
      </c>
    </row>
    <row r="1267" spans="1:4" s="11" customFormat="1" ht="12.75" customHeight="1">
      <c r="A1267" s="2">
        <v>4</v>
      </c>
      <c r="B1267" s="1" t="s">
        <v>1360</v>
      </c>
      <c r="C1267" s="2">
        <v>2017</v>
      </c>
      <c r="D1267" s="193">
        <v>9000</v>
      </c>
    </row>
    <row r="1268" spans="1:4" s="11" customFormat="1" ht="12.75" customHeight="1">
      <c r="A1268" s="2">
        <v>5</v>
      </c>
      <c r="B1268" s="1" t="s">
        <v>1361</v>
      </c>
      <c r="C1268" s="2">
        <v>2015</v>
      </c>
      <c r="D1268" s="193">
        <v>2000</v>
      </c>
    </row>
    <row r="1269" spans="1:4" s="11" customFormat="1" ht="12.75" customHeight="1">
      <c r="A1269" s="2"/>
      <c r="B1269" s="17" t="s">
        <v>0</v>
      </c>
      <c r="C1269" s="2"/>
      <c r="D1269" s="52">
        <f>SUM(D1264:D1268)</f>
        <v>30053</v>
      </c>
    </row>
    <row r="1270" spans="1:4" s="11" customFormat="1" ht="12.75" customHeight="1">
      <c r="A1270" s="366" t="s">
        <v>6</v>
      </c>
      <c r="B1270" s="366"/>
      <c r="C1270" s="366"/>
      <c r="D1270" s="366"/>
    </row>
    <row r="1271" spans="1:4" s="11" customFormat="1" ht="12.75" customHeight="1">
      <c r="A1271" s="2">
        <v>1</v>
      </c>
      <c r="B1271" s="1" t="s">
        <v>1362</v>
      </c>
      <c r="C1271" s="2">
        <v>2015</v>
      </c>
      <c r="D1271" s="185">
        <v>9273</v>
      </c>
    </row>
    <row r="1272" spans="1:4" s="11" customFormat="1" ht="12.75" customHeight="1">
      <c r="A1272" s="2">
        <v>2</v>
      </c>
      <c r="B1272" s="1" t="s">
        <v>1363</v>
      </c>
      <c r="C1272" s="2">
        <v>2018</v>
      </c>
      <c r="D1272" s="193">
        <v>9599</v>
      </c>
    </row>
    <row r="1273" spans="1:4" s="11" customFormat="1" ht="12.75" customHeight="1">
      <c r="A1273" s="2"/>
      <c r="B1273" s="17" t="s">
        <v>0</v>
      </c>
      <c r="C1273" s="2"/>
      <c r="D1273" s="35">
        <f>SUM(D1271:D1272)</f>
        <v>18872</v>
      </c>
    </row>
    <row r="1274" spans="1:4" s="11" customFormat="1" ht="12.75" customHeight="1">
      <c r="A1274" s="363" t="s">
        <v>1367</v>
      </c>
      <c r="B1274" s="364"/>
      <c r="C1274" s="364"/>
      <c r="D1274" s="365"/>
    </row>
    <row r="1275" spans="1:4" s="11" customFormat="1" ht="12.75" customHeight="1">
      <c r="A1275" s="366" t="s">
        <v>5</v>
      </c>
      <c r="B1275" s="366"/>
      <c r="C1275" s="366"/>
      <c r="D1275" s="366"/>
    </row>
    <row r="1276" spans="1:4" s="11" customFormat="1" ht="12.75" customHeight="1">
      <c r="A1276" s="2">
        <v>1</v>
      </c>
      <c r="B1276" s="1" t="s">
        <v>1364</v>
      </c>
      <c r="C1276" s="2">
        <v>2015</v>
      </c>
      <c r="D1276" s="301">
        <v>1646</v>
      </c>
    </row>
    <row r="1277" spans="1:4" s="11" customFormat="1" ht="12.75" customHeight="1">
      <c r="A1277" s="2">
        <v>2</v>
      </c>
      <c r="B1277" s="1" t="s">
        <v>1364</v>
      </c>
      <c r="C1277" s="2">
        <v>2016</v>
      </c>
      <c r="D1277" s="301">
        <v>1791</v>
      </c>
    </row>
    <row r="1278" spans="1:4" s="11" customFormat="1" ht="12.75" customHeight="1">
      <c r="A1278" s="2">
        <v>3</v>
      </c>
      <c r="B1278" s="1" t="s">
        <v>1364</v>
      </c>
      <c r="C1278" s="2">
        <v>2016</v>
      </c>
      <c r="D1278" s="301">
        <v>1791</v>
      </c>
    </row>
    <row r="1279" spans="1:4" s="11" customFormat="1" ht="12.75" customHeight="1">
      <c r="A1279" s="2">
        <v>4</v>
      </c>
      <c r="B1279" s="1" t="s">
        <v>1365</v>
      </c>
      <c r="C1279" s="2">
        <v>2016</v>
      </c>
      <c r="D1279" s="193">
        <v>1130</v>
      </c>
    </row>
    <row r="1280" spans="1:4" s="11" customFormat="1" ht="12.75" customHeight="1">
      <c r="A1280" s="2">
        <v>5</v>
      </c>
      <c r="B1280" s="1" t="s">
        <v>1366</v>
      </c>
      <c r="C1280" s="2">
        <v>2018</v>
      </c>
      <c r="D1280" s="190">
        <v>4797</v>
      </c>
    </row>
    <row r="1281" spans="1:4" s="11" customFormat="1" ht="12.75" customHeight="1">
      <c r="A1281" s="2"/>
      <c r="B1281" s="17" t="s">
        <v>0</v>
      </c>
      <c r="C1281" s="2"/>
      <c r="D1281" s="52">
        <f>SUM(D1276:D1280)</f>
        <v>11155</v>
      </c>
    </row>
    <row r="1282" spans="1:4" s="11" customFormat="1" ht="12.75" customHeight="1">
      <c r="A1282" s="366" t="s">
        <v>6</v>
      </c>
      <c r="B1282" s="366"/>
      <c r="C1282" s="366"/>
      <c r="D1282" s="366"/>
    </row>
    <row r="1283" spans="1:4" s="11" customFormat="1" ht="12.75" customHeight="1">
      <c r="A1283" s="2">
        <v>1</v>
      </c>
      <c r="B1283" s="1" t="s">
        <v>1368</v>
      </c>
      <c r="C1283" s="2">
        <v>2016</v>
      </c>
      <c r="D1283" s="190">
        <v>2799</v>
      </c>
    </row>
    <row r="1284" spans="1:4" s="11" customFormat="1" ht="12.75" customHeight="1">
      <c r="A1284" s="2">
        <v>2</v>
      </c>
      <c r="B1284" s="1" t="s">
        <v>1369</v>
      </c>
      <c r="C1284" s="2">
        <v>2016</v>
      </c>
      <c r="D1284" s="190">
        <v>2484</v>
      </c>
    </row>
    <row r="1285" spans="1:4" s="11" customFormat="1" ht="12.75" customHeight="1">
      <c r="A1285" s="2">
        <v>3</v>
      </c>
      <c r="B1285" s="1" t="s">
        <v>1370</v>
      </c>
      <c r="C1285" s="2">
        <v>2017</v>
      </c>
      <c r="D1285" s="190">
        <v>2759</v>
      </c>
    </row>
    <row r="1286" spans="1:4" s="11" customFormat="1" ht="12.75" customHeight="1">
      <c r="A1286" s="2"/>
      <c r="B1286" s="17" t="s">
        <v>0</v>
      </c>
      <c r="C1286" s="2"/>
      <c r="D1286" s="35">
        <f>SUM(D1283:D1285)</f>
        <v>8042</v>
      </c>
    </row>
    <row r="1287" spans="1:4" s="11" customFormat="1" ht="12.75" customHeight="1">
      <c r="A1287" s="363" t="s">
        <v>1373</v>
      </c>
      <c r="B1287" s="364"/>
      <c r="C1287" s="364"/>
      <c r="D1287" s="365"/>
    </row>
    <row r="1288" spans="1:4" s="11" customFormat="1" ht="12.75" customHeight="1">
      <c r="A1288" s="366" t="s">
        <v>6</v>
      </c>
      <c r="B1288" s="366"/>
      <c r="C1288" s="366"/>
      <c r="D1288" s="366"/>
    </row>
    <row r="1289" spans="1:4" s="11" customFormat="1" ht="12.75" customHeight="1">
      <c r="A1289" s="2">
        <v>1</v>
      </c>
      <c r="B1289" s="78" t="s">
        <v>1374</v>
      </c>
      <c r="C1289" s="79">
        <v>2015</v>
      </c>
      <c r="D1289" s="80">
        <v>2084</v>
      </c>
    </row>
    <row r="1290" spans="1:4" s="11" customFormat="1" ht="12.75" customHeight="1">
      <c r="A1290" s="2">
        <v>2</v>
      </c>
      <c r="B1290" s="78" t="s">
        <v>1375</v>
      </c>
      <c r="C1290" s="79">
        <v>2018</v>
      </c>
      <c r="D1290" s="81">
        <v>109</v>
      </c>
    </row>
    <row r="1291" spans="1:4" s="11" customFormat="1" ht="12.75" customHeight="1">
      <c r="A1291" s="2"/>
      <c r="B1291" s="17" t="s">
        <v>0</v>
      </c>
      <c r="C1291" s="2"/>
      <c r="D1291" s="35">
        <f>SUM(D1289:D1290)</f>
        <v>2193</v>
      </c>
    </row>
    <row r="1292" spans="1:4" s="11" customFormat="1" ht="12.75" customHeight="1">
      <c r="A1292" s="22"/>
      <c r="B1292" s="22"/>
      <c r="C1292" s="23"/>
      <c r="D1292" s="51"/>
    </row>
    <row r="1293" spans="1:4" s="11" customFormat="1" ht="12.75" customHeight="1">
      <c r="A1293" s="22"/>
      <c r="B1293" s="22"/>
      <c r="C1293" s="23"/>
      <c r="D1293" s="51"/>
    </row>
    <row r="1294" spans="1:4" s="11" customFormat="1" ht="12.75" customHeight="1">
      <c r="A1294" s="22"/>
      <c r="B1294" s="367" t="s">
        <v>21</v>
      </c>
      <c r="C1294" s="368"/>
      <c r="D1294" s="102">
        <f>D1281+D1269+D1246+D1219+D1063+D944+D899+D707+D667+D654+D641+D600+D532+D447+D368+D309+D167+D139+D100</f>
        <v>2458328.4499999997</v>
      </c>
    </row>
    <row r="1295" spans="1:4" s="11" customFormat="1" ht="12.75">
      <c r="A1295" s="22"/>
      <c r="B1295" s="367" t="s">
        <v>22</v>
      </c>
      <c r="C1295" s="368"/>
      <c r="D1295" s="102">
        <f>D1291+D1286+D1273+D1258+D1232+D1228+D1200+D1000+D905+D715+D672+D644+D632+D562+D476+D378+D348+D147+D113+D170</f>
        <v>827114.31</v>
      </c>
    </row>
    <row r="1296" spans="1:4" s="11" customFormat="1" ht="12.75">
      <c r="A1296" s="22"/>
      <c r="B1296" s="367" t="s">
        <v>23</v>
      </c>
      <c r="C1296" s="368"/>
      <c r="D1296" s="102">
        <f>D1261+D1203+D908+D676+D649+D351</f>
        <v>26989.9</v>
      </c>
    </row>
    <row r="1297" spans="1:4" s="11" customFormat="1" ht="12.75">
      <c r="A1297" s="22"/>
      <c r="B1297" s="22"/>
      <c r="C1297" s="23"/>
      <c r="D1297" s="51"/>
    </row>
    <row r="1298" spans="1:4" s="11" customFormat="1" ht="12.75">
      <c r="A1298" s="22"/>
      <c r="B1298" s="22"/>
      <c r="C1298" s="23"/>
      <c r="D1298" s="51"/>
    </row>
    <row r="1299" spans="1:4" s="11" customFormat="1" ht="12.75">
      <c r="A1299" s="22"/>
      <c r="B1299" s="22"/>
      <c r="C1299" s="23"/>
      <c r="D1299" s="51"/>
    </row>
    <row r="1300" spans="1:4" s="11" customFormat="1" ht="12.75">
      <c r="A1300" s="22"/>
      <c r="B1300" s="22"/>
      <c r="C1300" s="23"/>
      <c r="D1300" s="51"/>
    </row>
    <row r="1301" spans="1:4" s="11" customFormat="1" ht="12.75">
      <c r="A1301" s="22"/>
      <c r="B1301" s="22"/>
      <c r="C1301" s="23"/>
      <c r="D1301" s="51"/>
    </row>
    <row r="1302" spans="1:4" s="11" customFormat="1" ht="12.75">
      <c r="A1302" s="22"/>
      <c r="B1302" s="22"/>
      <c r="C1302" s="23"/>
      <c r="D1302" s="51"/>
    </row>
    <row r="1303" spans="1:4" s="11" customFormat="1" ht="12.75">
      <c r="A1303" s="22"/>
      <c r="B1303" s="22"/>
      <c r="C1303" s="23"/>
      <c r="D1303" s="51"/>
    </row>
    <row r="1304" spans="1:4" s="11" customFormat="1" ht="12.75">
      <c r="A1304" s="22"/>
      <c r="B1304" s="22"/>
      <c r="C1304" s="23"/>
      <c r="D1304" s="51"/>
    </row>
    <row r="1305" spans="1:4" s="11" customFormat="1" ht="12.75">
      <c r="A1305" s="22"/>
      <c r="B1305" s="22"/>
      <c r="C1305" s="23"/>
      <c r="D1305" s="51"/>
    </row>
    <row r="1306" spans="1:4" s="11" customFormat="1" ht="12.75">
      <c r="A1306" s="22"/>
      <c r="B1306" s="22"/>
      <c r="C1306" s="23"/>
      <c r="D1306" s="51"/>
    </row>
    <row r="1307" spans="1:4" s="11" customFormat="1" ht="12.75">
      <c r="A1307" s="22"/>
      <c r="B1307" s="22"/>
      <c r="C1307" s="23"/>
      <c r="D1307" s="51"/>
    </row>
    <row r="1308" spans="1:4" s="11" customFormat="1" ht="12.75">
      <c r="A1308" s="22"/>
      <c r="B1308" s="22"/>
      <c r="C1308" s="23"/>
      <c r="D1308" s="51"/>
    </row>
    <row r="1309" spans="1:4" s="11" customFormat="1" ht="12.75">
      <c r="A1309" s="22"/>
      <c r="B1309" s="22"/>
      <c r="C1309" s="23"/>
      <c r="D1309" s="51"/>
    </row>
    <row r="1310" spans="1:4" s="11" customFormat="1" ht="14.25" customHeight="1">
      <c r="A1310" s="22"/>
      <c r="B1310" s="22"/>
      <c r="C1310" s="23"/>
      <c r="D1310" s="51"/>
    </row>
    <row r="1311" spans="1:4" ht="12.75">
      <c r="A1311" s="22"/>
      <c r="C1311" s="23"/>
      <c r="D1311" s="51"/>
    </row>
    <row r="1312" spans="1:4" s="16" customFormat="1" ht="12.75">
      <c r="A1312" s="22"/>
      <c r="B1312" s="22"/>
      <c r="C1312" s="23"/>
      <c r="D1312" s="51"/>
    </row>
    <row r="1313" spans="1:4" s="16" customFormat="1" ht="12.75">
      <c r="A1313" s="22"/>
      <c r="B1313" s="22"/>
      <c r="C1313" s="23"/>
      <c r="D1313" s="51"/>
    </row>
    <row r="1314" spans="1:4" s="16" customFormat="1" ht="18" customHeight="1">
      <c r="A1314" s="22"/>
      <c r="B1314" s="22"/>
      <c r="C1314" s="23"/>
      <c r="D1314" s="51"/>
    </row>
    <row r="1315" spans="1:4" ht="12.75">
      <c r="A1315" s="22"/>
      <c r="C1315" s="23"/>
      <c r="D1315" s="51"/>
    </row>
    <row r="1316" spans="1:4" s="4" customFormat="1" ht="12.75">
      <c r="A1316" s="22"/>
      <c r="B1316" s="22"/>
      <c r="C1316" s="23"/>
      <c r="D1316" s="51"/>
    </row>
    <row r="1317" spans="1:4" s="4" customFormat="1" ht="12.75">
      <c r="A1317" s="22"/>
      <c r="B1317" s="22"/>
      <c r="C1317" s="23"/>
      <c r="D1317" s="51"/>
    </row>
    <row r="1318" spans="1:4" ht="12.75">
      <c r="A1318" s="22"/>
      <c r="C1318" s="23"/>
      <c r="D1318" s="51"/>
    </row>
    <row r="1319" spans="1:4" s="11" customFormat="1" ht="12.75">
      <c r="A1319" s="22"/>
      <c r="B1319" s="22"/>
      <c r="C1319" s="23"/>
      <c r="D1319" s="51"/>
    </row>
    <row r="1320" spans="1:4" s="11" customFormat="1" ht="12.75">
      <c r="A1320" s="22"/>
      <c r="B1320" s="22"/>
      <c r="C1320" s="23"/>
      <c r="D1320" s="51"/>
    </row>
    <row r="1321" spans="1:4" s="11" customFormat="1" ht="12.75">
      <c r="A1321" s="22"/>
      <c r="B1321" s="22"/>
      <c r="C1321" s="23"/>
      <c r="D1321" s="51"/>
    </row>
    <row r="1322" spans="1:4" s="11" customFormat="1" ht="12.75">
      <c r="A1322" s="22"/>
      <c r="B1322" s="22"/>
      <c r="C1322" s="23"/>
      <c r="D1322" s="51"/>
    </row>
    <row r="1323" spans="1:4" s="11" customFormat="1" ht="12.75">
      <c r="A1323" s="22"/>
      <c r="B1323" s="22"/>
      <c r="C1323" s="23"/>
      <c r="D1323" s="51"/>
    </row>
    <row r="1324" spans="1:4" s="11" customFormat="1" ht="12.75">
      <c r="A1324" s="22"/>
      <c r="B1324" s="22"/>
      <c r="C1324" s="23"/>
      <c r="D1324" s="51"/>
    </row>
    <row r="1325" spans="1:4" s="11" customFormat="1" ht="12.75">
      <c r="A1325" s="22"/>
      <c r="B1325" s="22"/>
      <c r="C1325" s="23"/>
      <c r="D1325" s="51"/>
    </row>
    <row r="1326" spans="1:4" s="11" customFormat="1" ht="12.75">
      <c r="A1326" s="22"/>
      <c r="B1326" s="22"/>
      <c r="C1326" s="23"/>
      <c r="D1326" s="51"/>
    </row>
    <row r="1327" spans="1:4" s="11" customFormat="1" ht="12.75">
      <c r="A1327" s="22"/>
      <c r="B1327" s="22"/>
      <c r="C1327" s="23"/>
      <c r="D1327" s="51"/>
    </row>
    <row r="1328" spans="1:4" s="11" customFormat="1" ht="12.75">
      <c r="A1328" s="22"/>
      <c r="B1328" s="22"/>
      <c r="C1328" s="23"/>
      <c r="D1328" s="51"/>
    </row>
    <row r="1329" spans="1:4" s="4" customFormat="1" ht="12.75">
      <c r="A1329" s="22"/>
      <c r="B1329" s="22"/>
      <c r="C1329" s="23"/>
      <c r="D1329" s="51"/>
    </row>
    <row r="1330" spans="1:4" ht="12.75">
      <c r="A1330" s="22"/>
      <c r="C1330" s="23"/>
      <c r="D1330" s="51"/>
    </row>
    <row r="1331" spans="1:4" ht="12.75">
      <c r="A1331" s="22"/>
      <c r="C1331" s="23"/>
      <c r="D1331" s="51"/>
    </row>
    <row r="1332" spans="1:4" ht="12.75">
      <c r="A1332" s="22"/>
      <c r="C1332" s="23"/>
      <c r="D1332" s="51"/>
    </row>
    <row r="1333" spans="1:4" ht="12.75">
      <c r="A1333" s="22"/>
      <c r="C1333" s="23"/>
      <c r="D1333" s="51"/>
    </row>
    <row r="1334" spans="1:4" ht="12.75">
      <c r="A1334" s="22"/>
      <c r="C1334" s="23"/>
      <c r="D1334" s="51"/>
    </row>
    <row r="1335" spans="1:4" ht="12.75">
      <c r="A1335" s="22"/>
      <c r="C1335" s="23"/>
      <c r="D1335" s="51"/>
    </row>
    <row r="1336" spans="1:4" ht="12.75">
      <c r="A1336" s="22"/>
      <c r="C1336" s="23"/>
      <c r="D1336" s="51"/>
    </row>
    <row r="1337" spans="1:4" ht="12.75">
      <c r="A1337" s="22"/>
      <c r="C1337" s="23"/>
      <c r="D1337" s="51"/>
    </row>
    <row r="1338" spans="1:4" ht="12.75">
      <c r="A1338" s="22"/>
      <c r="C1338" s="23"/>
      <c r="D1338" s="51"/>
    </row>
    <row r="1339" spans="1:4" ht="12.75">
      <c r="A1339" s="22"/>
      <c r="C1339" s="23"/>
      <c r="D1339" s="51"/>
    </row>
    <row r="1340" spans="1:4" ht="12.75">
      <c r="A1340" s="22"/>
      <c r="C1340" s="23"/>
      <c r="D1340" s="51"/>
    </row>
    <row r="1341" spans="1:4" ht="12.75">
      <c r="A1341" s="22"/>
      <c r="C1341" s="23"/>
      <c r="D1341" s="51"/>
    </row>
    <row r="1342" spans="1:4" ht="14.25" customHeight="1">
      <c r="A1342" s="22"/>
      <c r="C1342" s="23"/>
      <c r="D1342" s="51"/>
    </row>
    <row r="1343" spans="1:4" ht="12.75">
      <c r="A1343" s="22"/>
      <c r="C1343" s="23"/>
      <c r="D1343" s="51"/>
    </row>
    <row r="1344" spans="1:4" ht="12.75">
      <c r="A1344" s="22"/>
      <c r="C1344" s="23"/>
      <c r="D1344" s="51"/>
    </row>
    <row r="1345" spans="1:4" ht="14.25" customHeight="1">
      <c r="A1345" s="22"/>
      <c r="C1345" s="23"/>
      <c r="D1345" s="51"/>
    </row>
    <row r="1346" spans="1:4" ht="12.75">
      <c r="A1346" s="22"/>
      <c r="C1346" s="23"/>
      <c r="D1346" s="51"/>
    </row>
    <row r="1347" spans="1:4" s="4" customFormat="1" ht="12.75">
      <c r="A1347" s="22"/>
      <c r="B1347" s="22"/>
      <c r="C1347" s="23"/>
      <c r="D1347" s="51"/>
    </row>
    <row r="1348" spans="1:4" s="4" customFormat="1" ht="12.75">
      <c r="A1348" s="22"/>
      <c r="B1348" s="22"/>
      <c r="C1348" s="23"/>
      <c r="D1348" s="51"/>
    </row>
    <row r="1349" spans="1:4" s="4" customFormat="1" ht="12.75">
      <c r="A1349" s="22"/>
      <c r="B1349" s="22"/>
      <c r="C1349" s="23"/>
      <c r="D1349" s="51"/>
    </row>
    <row r="1350" spans="1:4" s="4" customFormat="1" ht="12.75">
      <c r="A1350" s="22"/>
      <c r="B1350" s="22"/>
      <c r="C1350" s="23"/>
      <c r="D1350" s="51"/>
    </row>
    <row r="1351" spans="1:4" s="4" customFormat="1" ht="12.75">
      <c r="A1351" s="22"/>
      <c r="B1351" s="22"/>
      <c r="C1351" s="23"/>
      <c r="D1351" s="51"/>
    </row>
    <row r="1352" spans="1:4" s="4" customFormat="1" ht="12.75">
      <c r="A1352" s="22"/>
      <c r="B1352" s="22"/>
      <c r="C1352" s="23"/>
      <c r="D1352" s="51"/>
    </row>
    <row r="1353" spans="1:4" s="4" customFormat="1" ht="12.75">
      <c r="A1353" s="22"/>
      <c r="B1353" s="22"/>
      <c r="C1353" s="23"/>
      <c r="D1353" s="51"/>
    </row>
    <row r="1354" spans="1:4" ht="12.75" customHeight="1">
      <c r="A1354" s="22"/>
      <c r="C1354" s="23"/>
      <c r="D1354" s="51"/>
    </row>
    <row r="1355" spans="1:4" s="11" customFormat="1" ht="12.75">
      <c r="A1355" s="22"/>
      <c r="B1355" s="22"/>
      <c r="C1355" s="23"/>
      <c r="D1355" s="51"/>
    </row>
    <row r="1356" spans="1:4" s="11" customFormat="1" ht="12.75">
      <c r="A1356" s="22"/>
      <c r="B1356" s="22"/>
      <c r="C1356" s="23"/>
      <c r="D1356" s="51"/>
    </row>
    <row r="1357" spans="1:4" s="11" customFormat="1" ht="12.75">
      <c r="A1357" s="22"/>
      <c r="B1357" s="22"/>
      <c r="C1357" s="23"/>
      <c r="D1357" s="51"/>
    </row>
    <row r="1358" spans="1:4" s="11" customFormat="1" ht="12.75">
      <c r="A1358" s="22"/>
      <c r="B1358" s="22"/>
      <c r="C1358" s="23"/>
      <c r="D1358" s="51"/>
    </row>
    <row r="1359" spans="1:4" s="11" customFormat="1" ht="12.75">
      <c r="A1359" s="22"/>
      <c r="B1359" s="22"/>
      <c r="C1359" s="23"/>
      <c r="D1359" s="51"/>
    </row>
    <row r="1360" spans="1:4" s="11" customFormat="1" ht="12.75">
      <c r="A1360" s="22"/>
      <c r="B1360" s="22"/>
      <c r="C1360" s="23"/>
      <c r="D1360" s="51"/>
    </row>
    <row r="1361" spans="1:4" s="11" customFormat="1" ht="12.75">
      <c r="A1361" s="22"/>
      <c r="B1361" s="22"/>
      <c r="C1361" s="23"/>
      <c r="D1361" s="51"/>
    </row>
    <row r="1362" spans="1:4" s="11" customFormat="1" ht="18" customHeight="1">
      <c r="A1362" s="22"/>
      <c r="B1362" s="22"/>
      <c r="C1362" s="23"/>
      <c r="D1362" s="51"/>
    </row>
    <row r="1363" spans="1:4" ht="12.75">
      <c r="A1363" s="22"/>
      <c r="C1363" s="23"/>
      <c r="D1363" s="51"/>
    </row>
    <row r="1364" spans="1:4" s="4" customFormat="1" ht="12.75">
      <c r="A1364" s="22"/>
      <c r="B1364" s="22"/>
      <c r="C1364" s="23"/>
      <c r="D1364" s="51"/>
    </row>
    <row r="1365" spans="1:4" s="4" customFormat="1" ht="12.75">
      <c r="A1365" s="22"/>
      <c r="B1365" s="22"/>
      <c r="C1365" s="23"/>
      <c r="D1365" s="51"/>
    </row>
    <row r="1366" spans="1:4" s="4" customFormat="1" ht="12.75">
      <c r="A1366" s="22"/>
      <c r="B1366" s="22"/>
      <c r="C1366" s="23"/>
      <c r="D1366" s="51"/>
    </row>
    <row r="1367" spans="1:4" ht="12.75" customHeight="1">
      <c r="A1367" s="22"/>
      <c r="C1367" s="23"/>
      <c r="D1367" s="51"/>
    </row>
    <row r="1368" spans="1:4" s="4" customFormat="1" ht="12.75">
      <c r="A1368" s="22"/>
      <c r="B1368" s="22"/>
      <c r="C1368" s="23"/>
      <c r="D1368" s="51"/>
    </row>
    <row r="1369" spans="1:4" s="4" customFormat="1" ht="12.75">
      <c r="A1369" s="22"/>
      <c r="B1369" s="22"/>
      <c r="C1369" s="23"/>
      <c r="D1369" s="51"/>
    </row>
    <row r="1370" spans="1:4" s="4" customFormat="1" ht="12.75">
      <c r="A1370" s="22"/>
      <c r="B1370" s="22"/>
      <c r="C1370" s="23"/>
      <c r="D1370" s="51"/>
    </row>
    <row r="1371" spans="1:4" s="4" customFormat="1" ht="12.75">
      <c r="A1371" s="22"/>
      <c r="B1371" s="22"/>
      <c r="C1371" s="23"/>
      <c r="D1371" s="51"/>
    </row>
    <row r="1372" spans="1:4" s="4" customFormat="1" ht="12.75">
      <c r="A1372" s="22"/>
      <c r="B1372" s="22"/>
      <c r="C1372" s="23"/>
      <c r="D1372" s="51"/>
    </row>
    <row r="1373" spans="1:4" s="4" customFormat="1" ht="12.75">
      <c r="A1373" s="22"/>
      <c r="B1373" s="22"/>
      <c r="C1373" s="23"/>
      <c r="D1373" s="51"/>
    </row>
    <row r="1374" spans="1:4" ht="12.75">
      <c r="A1374" s="22"/>
      <c r="C1374" s="23"/>
      <c r="D1374" s="51"/>
    </row>
    <row r="1375" spans="1:4" ht="12.75">
      <c r="A1375" s="22"/>
      <c r="C1375" s="23"/>
      <c r="D1375" s="51"/>
    </row>
    <row r="1376" spans="1:4" ht="12.75">
      <c r="A1376" s="22"/>
      <c r="C1376" s="23"/>
      <c r="D1376" s="51"/>
    </row>
    <row r="1377" spans="1:4" ht="14.25" customHeight="1">
      <c r="A1377" s="22"/>
      <c r="C1377" s="23"/>
      <c r="D1377" s="51"/>
    </row>
    <row r="1378" spans="1:4" ht="12.75">
      <c r="A1378" s="22"/>
      <c r="C1378" s="23"/>
      <c r="D1378" s="51"/>
    </row>
    <row r="1379" spans="1:4" ht="12.75">
      <c r="A1379" s="22"/>
      <c r="C1379" s="23"/>
      <c r="D1379" s="51"/>
    </row>
    <row r="1380" spans="1:4" ht="12.75">
      <c r="A1380" s="22"/>
      <c r="C1380" s="23"/>
      <c r="D1380" s="51"/>
    </row>
    <row r="1381" spans="1:4" ht="12.75">
      <c r="A1381" s="22"/>
      <c r="C1381" s="23"/>
      <c r="D1381" s="51"/>
    </row>
    <row r="1382" spans="1:4" ht="12.75">
      <c r="A1382" s="22"/>
      <c r="C1382" s="23"/>
      <c r="D1382" s="51"/>
    </row>
    <row r="1383" spans="1:4" ht="12.75">
      <c r="A1383" s="22"/>
      <c r="C1383" s="23"/>
      <c r="D1383" s="51"/>
    </row>
    <row r="1384" spans="1:4" ht="12.75">
      <c r="A1384" s="22"/>
      <c r="C1384" s="23"/>
      <c r="D1384" s="51"/>
    </row>
    <row r="1385" spans="1:4" ht="12.75">
      <c r="A1385" s="22"/>
      <c r="C1385" s="23"/>
      <c r="D1385" s="51"/>
    </row>
    <row r="1386" spans="1:4" ht="12.75">
      <c r="A1386" s="22"/>
      <c r="C1386" s="23"/>
      <c r="D1386" s="51"/>
    </row>
    <row r="1387" spans="1:4" ht="12.75">
      <c r="A1387" s="22"/>
      <c r="C1387" s="23"/>
      <c r="D1387" s="51"/>
    </row>
    <row r="1388" spans="1:4" ht="12.75">
      <c r="A1388" s="22"/>
      <c r="C1388" s="23"/>
      <c r="D1388" s="51"/>
    </row>
    <row r="1389" spans="1:4" ht="12.75">
      <c r="A1389" s="22"/>
      <c r="C1389" s="23"/>
      <c r="D1389" s="51"/>
    </row>
    <row r="1390" spans="1:4" ht="12.75">
      <c r="A1390" s="22"/>
      <c r="C1390" s="23"/>
      <c r="D1390" s="51"/>
    </row>
    <row r="1391" spans="1:4" ht="12.75">
      <c r="A1391" s="22"/>
      <c r="C1391" s="23"/>
      <c r="D1391" s="51"/>
    </row>
    <row r="1392" spans="1:4" ht="12.75">
      <c r="A1392" s="22"/>
      <c r="C1392" s="23"/>
      <c r="D1392" s="51"/>
    </row>
    <row r="1393" spans="1:4" ht="12.75">
      <c r="A1393" s="22"/>
      <c r="C1393" s="23"/>
      <c r="D1393" s="51"/>
    </row>
    <row r="1394" spans="1:4" ht="12.75">
      <c r="A1394" s="22"/>
      <c r="C1394" s="23"/>
      <c r="D1394" s="51"/>
    </row>
    <row r="1395" spans="1:4" ht="12.75">
      <c r="A1395" s="22"/>
      <c r="C1395" s="23"/>
      <c r="D1395" s="51"/>
    </row>
    <row r="1396" spans="1:4" ht="12.75">
      <c r="A1396" s="22"/>
      <c r="C1396" s="23"/>
      <c r="D1396" s="51"/>
    </row>
    <row r="1397" spans="1:4" ht="12.75">
      <c r="A1397" s="22"/>
      <c r="C1397" s="23"/>
      <c r="D1397" s="51"/>
    </row>
    <row r="1398" spans="1:4" ht="12.75">
      <c r="A1398" s="22"/>
      <c r="C1398" s="23"/>
      <c r="D1398" s="51"/>
    </row>
    <row r="1399" spans="1:4" ht="12.75">
      <c r="A1399" s="22"/>
      <c r="C1399" s="23"/>
      <c r="D1399" s="51"/>
    </row>
    <row r="1400" spans="1:4" ht="12.75">
      <c r="A1400" s="22"/>
      <c r="C1400" s="23"/>
      <c r="D1400" s="51"/>
    </row>
    <row r="1401" spans="1:4" ht="12.75">
      <c r="A1401" s="22"/>
      <c r="C1401" s="23"/>
      <c r="D1401" s="51"/>
    </row>
    <row r="1402" spans="1:4" ht="12.75">
      <c r="A1402" s="22"/>
      <c r="C1402" s="23"/>
      <c r="D1402" s="51"/>
    </row>
    <row r="1403" spans="1:4" ht="12.75">
      <c r="A1403" s="22"/>
      <c r="C1403" s="23"/>
      <c r="D1403" s="51"/>
    </row>
    <row r="1404" spans="1:4" ht="12.75">
      <c r="A1404" s="22"/>
      <c r="C1404" s="23"/>
      <c r="D1404" s="51"/>
    </row>
    <row r="1405" spans="1:4" ht="12.75">
      <c r="A1405" s="22"/>
      <c r="C1405" s="23"/>
      <c r="D1405" s="51"/>
    </row>
    <row r="1406" spans="1:4" ht="12.75">
      <c r="A1406" s="22"/>
      <c r="C1406" s="23"/>
      <c r="D1406" s="51"/>
    </row>
    <row r="1407" spans="1:4" ht="12.75">
      <c r="A1407" s="22"/>
      <c r="C1407" s="23"/>
      <c r="D1407" s="51"/>
    </row>
    <row r="1408" spans="1:4" ht="12.75">
      <c r="A1408" s="22"/>
      <c r="C1408" s="23"/>
      <c r="D1408" s="51"/>
    </row>
    <row r="1409" spans="1:4" ht="12.75">
      <c r="A1409" s="22"/>
      <c r="C1409" s="23"/>
      <c r="D1409" s="51"/>
    </row>
    <row r="1410" spans="1:4" s="11" customFormat="1" ht="12.75">
      <c r="A1410" s="22"/>
      <c r="B1410" s="22"/>
      <c r="C1410" s="23"/>
      <c r="D1410" s="51"/>
    </row>
    <row r="1411" spans="1:4" s="11" customFormat="1" ht="12.75">
      <c r="A1411" s="22"/>
      <c r="B1411" s="22"/>
      <c r="C1411" s="23"/>
      <c r="D1411" s="51"/>
    </row>
    <row r="1412" spans="1:4" s="11" customFormat="1" ht="12.75">
      <c r="A1412" s="22"/>
      <c r="B1412" s="22"/>
      <c r="C1412" s="23"/>
      <c r="D1412" s="51"/>
    </row>
    <row r="1413" spans="1:4" s="11" customFormat="1" ht="12.75">
      <c r="A1413" s="22"/>
      <c r="B1413" s="22"/>
      <c r="C1413" s="23"/>
      <c r="D1413" s="51"/>
    </row>
    <row r="1414" spans="1:4" s="11" customFormat="1" ht="12.75">
      <c r="A1414" s="22"/>
      <c r="B1414" s="22"/>
      <c r="C1414" s="23"/>
      <c r="D1414" s="51"/>
    </row>
    <row r="1415" spans="1:4" s="11" customFormat="1" ht="12.75">
      <c r="A1415" s="22"/>
      <c r="B1415" s="22"/>
      <c r="C1415" s="23"/>
      <c r="D1415" s="51"/>
    </row>
    <row r="1416" spans="1:4" s="11" customFormat="1" ht="12.75">
      <c r="A1416" s="22"/>
      <c r="B1416" s="22"/>
      <c r="C1416" s="23"/>
      <c r="D1416" s="51"/>
    </row>
    <row r="1417" spans="1:4" s="11" customFormat="1" ht="12.75">
      <c r="A1417" s="22"/>
      <c r="B1417" s="22"/>
      <c r="C1417" s="23"/>
      <c r="D1417" s="51"/>
    </row>
    <row r="1418" spans="1:4" s="11" customFormat="1" ht="12.75">
      <c r="A1418" s="22"/>
      <c r="B1418" s="22"/>
      <c r="C1418" s="23"/>
      <c r="D1418" s="51"/>
    </row>
    <row r="1419" spans="1:4" s="11" customFormat="1" ht="12.75">
      <c r="A1419" s="22"/>
      <c r="B1419" s="22"/>
      <c r="C1419" s="23"/>
      <c r="D1419" s="51"/>
    </row>
    <row r="1420" spans="1:4" s="11" customFormat="1" ht="12.75">
      <c r="A1420" s="22"/>
      <c r="B1420" s="22"/>
      <c r="C1420" s="23"/>
      <c r="D1420" s="51"/>
    </row>
    <row r="1421" spans="1:4" s="11" customFormat="1" ht="12.75">
      <c r="A1421" s="22"/>
      <c r="B1421" s="22"/>
      <c r="C1421" s="23"/>
      <c r="D1421" s="51"/>
    </row>
    <row r="1422" spans="1:4" s="11" customFormat="1" ht="12.75">
      <c r="A1422" s="22"/>
      <c r="B1422" s="22"/>
      <c r="C1422" s="23"/>
      <c r="D1422" s="51"/>
    </row>
    <row r="1423" spans="1:4" s="11" customFormat="1" ht="12.75">
      <c r="A1423" s="22"/>
      <c r="B1423" s="22"/>
      <c r="C1423" s="23"/>
      <c r="D1423" s="51"/>
    </row>
    <row r="1424" spans="1:4" s="11" customFormat="1" ht="12.75">
      <c r="A1424" s="22"/>
      <c r="B1424" s="22"/>
      <c r="C1424" s="23"/>
      <c r="D1424" s="51"/>
    </row>
    <row r="1425" spans="1:4" s="11" customFormat="1" ht="12.75">
      <c r="A1425" s="22"/>
      <c r="B1425" s="22"/>
      <c r="C1425" s="23"/>
      <c r="D1425" s="51"/>
    </row>
    <row r="1426" spans="1:4" s="11" customFormat="1" ht="12.75">
      <c r="A1426" s="22"/>
      <c r="B1426" s="22"/>
      <c r="C1426" s="23"/>
      <c r="D1426" s="51"/>
    </row>
    <row r="1427" spans="1:4" s="11" customFormat="1" ht="12.75">
      <c r="A1427" s="22"/>
      <c r="B1427" s="22"/>
      <c r="C1427" s="23"/>
      <c r="D1427" s="51"/>
    </row>
    <row r="1428" spans="1:4" s="11" customFormat="1" ht="12.75">
      <c r="A1428" s="22"/>
      <c r="B1428" s="22"/>
      <c r="C1428" s="23"/>
      <c r="D1428" s="51"/>
    </row>
    <row r="1429" spans="1:4" s="11" customFormat="1" ht="12.75">
      <c r="A1429" s="22"/>
      <c r="B1429" s="22"/>
      <c r="C1429" s="23"/>
      <c r="D1429" s="51"/>
    </row>
    <row r="1430" spans="1:4" s="11" customFormat="1" ht="12.75">
      <c r="A1430" s="22"/>
      <c r="B1430" s="22"/>
      <c r="C1430" s="23"/>
      <c r="D1430" s="51"/>
    </row>
    <row r="1431" spans="1:4" s="11" customFormat="1" ht="12.75">
      <c r="A1431" s="22"/>
      <c r="B1431" s="22"/>
      <c r="C1431" s="23"/>
      <c r="D1431" s="51"/>
    </row>
    <row r="1432" spans="1:4" s="11" customFormat="1" ht="12.75">
      <c r="A1432" s="22"/>
      <c r="B1432" s="22"/>
      <c r="C1432" s="23"/>
      <c r="D1432" s="51"/>
    </row>
    <row r="1433" spans="1:4" s="11" customFormat="1" ht="12.75">
      <c r="A1433" s="22"/>
      <c r="B1433" s="22"/>
      <c r="C1433" s="23"/>
      <c r="D1433" s="51"/>
    </row>
    <row r="1434" spans="1:4" s="11" customFormat="1" ht="12.75">
      <c r="A1434" s="22"/>
      <c r="B1434" s="22"/>
      <c r="C1434" s="23"/>
      <c r="D1434" s="51"/>
    </row>
    <row r="1435" spans="1:4" s="11" customFormat="1" ht="12.75">
      <c r="A1435" s="22"/>
      <c r="B1435" s="22"/>
      <c r="C1435" s="23"/>
      <c r="D1435" s="51"/>
    </row>
    <row r="1436" spans="1:4" s="11" customFormat="1" ht="12.75">
      <c r="A1436" s="22"/>
      <c r="B1436" s="22"/>
      <c r="C1436" s="23"/>
      <c r="D1436" s="51"/>
    </row>
    <row r="1437" spans="1:4" s="11" customFormat="1" ht="12.75">
      <c r="A1437" s="22"/>
      <c r="B1437" s="22"/>
      <c r="C1437" s="23"/>
      <c r="D1437" s="51"/>
    </row>
    <row r="1438" spans="1:4" s="11" customFormat="1" ht="18" customHeight="1">
      <c r="A1438" s="22"/>
      <c r="B1438" s="22"/>
      <c r="C1438" s="23"/>
      <c r="D1438" s="51"/>
    </row>
    <row r="1439" spans="1:4" ht="12.75">
      <c r="A1439" s="22"/>
      <c r="C1439" s="23"/>
      <c r="D1439" s="51"/>
    </row>
    <row r="1440" spans="1:4" s="11" customFormat="1" ht="12.75">
      <c r="A1440" s="22"/>
      <c r="B1440" s="22"/>
      <c r="C1440" s="23"/>
      <c r="D1440" s="51"/>
    </row>
    <row r="1441" spans="1:4" s="11" customFormat="1" ht="12.75">
      <c r="A1441" s="22"/>
      <c r="B1441" s="22"/>
      <c r="C1441" s="23"/>
      <c r="D1441" s="51"/>
    </row>
    <row r="1442" spans="1:4" s="11" customFormat="1" ht="12.75">
      <c r="A1442" s="22"/>
      <c r="B1442" s="22"/>
      <c r="C1442" s="23"/>
      <c r="D1442" s="51"/>
    </row>
    <row r="1443" spans="1:4" s="11" customFormat="1" ht="18" customHeight="1">
      <c r="A1443" s="22"/>
      <c r="B1443" s="22"/>
      <c r="C1443" s="23"/>
      <c r="D1443" s="51"/>
    </row>
    <row r="1444" spans="1:4" ht="12.75">
      <c r="A1444" s="22"/>
      <c r="C1444" s="23"/>
      <c r="D1444" s="51"/>
    </row>
    <row r="1445" spans="1:4" ht="14.25" customHeight="1">
      <c r="A1445" s="22"/>
      <c r="C1445" s="23"/>
      <c r="D1445" s="51"/>
    </row>
    <row r="1446" spans="1:4" ht="14.25" customHeight="1">
      <c r="A1446" s="22"/>
      <c r="C1446" s="23"/>
      <c r="D1446" s="51"/>
    </row>
    <row r="1447" spans="1:4" ht="14.25" customHeight="1">
      <c r="A1447" s="22"/>
      <c r="C1447" s="23"/>
      <c r="D1447" s="51"/>
    </row>
    <row r="1448" spans="1:4" ht="12.75">
      <c r="A1448" s="22"/>
      <c r="C1448" s="23"/>
      <c r="D1448" s="51"/>
    </row>
    <row r="1449" spans="1:4" ht="14.25" customHeight="1">
      <c r="A1449" s="22"/>
      <c r="C1449" s="23"/>
      <c r="D1449" s="51"/>
    </row>
    <row r="1450" spans="1:4" ht="12.75">
      <c r="A1450" s="22"/>
      <c r="C1450" s="23"/>
      <c r="D1450" s="51"/>
    </row>
    <row r="1451" spans="1:4" ht="14.25" customHeight="1">
      <c r="A1451" s="22"/>
      <c r="C1451" s="23"/>
      <c r="D1451" s="51"/>
    </row>
    <row r="1452" spans="1:4" ht="12.75">
      <c r="A1452" s="22"/>
      <c r="C1452" s="23"/>
      <c r="D1452" s="51"/>
    </row>
    <row r="1453" spans="1:4" s="11" customFormat="1" ht="30" customHeight="1">
      <c r="A1453" s="22"/>
      <c r="B1453" s="22"/>
      <c r="C1453" s="23"/>
      <c r="D1453" s="51"/>
    </row>
    <row r="1454" spans="1:4" s="11" customFormat="1" ht="12.75">
      <c r="A1454" s="22"/>
      <c r="B1454" s="22"/>
      <c r="C1454" s="23"/>
      <c r="D1454" s="51"/>
    </row>
    <row r="1455" spans="1:4" s="11" customFormat="1" ht="12.75">
      <c r="A1455" s="22"/>
      <c r="B1455" s="22"/>
      <c r="C1455" s="23"/>
      <c r="D1455" s="51"/>
    </row>
    <row r="1456" spans="1:4" s="11" customFormat="1" ht="12.75">
      <c r="A1456" s="22"/>
      <c r="B1456" s="22"/>
      <c r="C1456" s="23"/>
      <c r="D1456" s="51"/>
    </row>
    <row r="1457" spans="1:4" s="11" customFormat="1" ht="12.75">
      <c r="A1457" s="22"/>
      <c r="B1457" s="22"/>
      <c r="C1457" s="23"/>
      <c r="D1457" s="51"/>
    </row>
    <row r="1458" spans="1:4" s="11" customFormat="1" ht="12.75">
      <c r="A1458" s="22"/>
      <c r="B1458" s="22"/>
      <c r="C1458" s="23"/>
      <c r="D1458" s="51"/>
    </row>
    <row r="1459" spans="1:4" s="11" customFormat="1" ht="12.75">
      <c r="A1459" s="22"/>
      <c r="B1459" s="22"/>
      <c r="C1459" s="23"/>
      <c r="D1459" s="51"/>
    </row>
    <row r="1460" spans="1:4" s="11" customFormat="1" ht="12.75">
      <c r="A1460" s="22"/>
      <c r="B1460" s="22"/>
      <c r="C1460" s="23"/>
      <c r="D1460" s="51"/>
    </row>
    <row r="1461" spans="1:4" s="11" customFormat="1" ht="12.75">
      <c r="A1461" s="22"/>
      <c r="B1461" s="22"/>
      <c r="C1461" s="23"/>
      <c r="D1461" s="51"/>
    </row>
    <row r="1462" spans="1:4" s="11" customFormat="1" ht="12.75">
      <c r="A1462" s="22"/>
      <c r="B1462" s="22"/>
      <c r="C1462" s="23"/>
      <c r="D1462" s="51"/>
    </row>
    <row r="1463" spans="1:4" s="11" customFormat="1" ht="12.75">
      <c r="A1463" s="22"/>
      <c r="B1463" s="22"/>
      <c r="C1463" s="23"/>
      <c r="D1463" s="51"/>
    </row>
    <row r="1464" spans="1:4" s="11" customFormat="1" ht="12.75">
      <c r="A1464" s="22"/>
      <c r="B1464" s="22"/>
      <c r="C1464" s="23"/>
      <c r="D1464" s="51"/>
    </row>
    <row r="1465" spans="1:4" s="11" customFormat="1" ht="12.75">
      <c r="A1465" s="22"/>
      <c r="B1465" s="22"/>
      <c r="C1465" s="23"/>
      <c r="D1465" s="51"/>
    </row>
    <row r="1466" spans="1:4" s="11" customFormat="1" ht="12.75">
      <c r="A1466" s="22"/>
      <c r="B1466" s="22"/>
      <c r="C1466" s="23"/>
      <c r="D1466" s="51"/>
    </row>
    <row r="1467" spans="1:4" s="11" customFormat="1" ht="12.75">
      <c r="A1467" s="22"/>
      <c r="B1467" s="22"/>
      <c r="C1467" s="23"/>
      <c r="D1467" s="51"/>
    </row>
    <row r="1468" spans="1:4" ht="12.75">
      <c r="A1468" s="22"/>
      <c r="C1468" s="23"/>
      <c r="D1468" s="51"/>
    </row>
    <row r="1469" spans="1:4" ht="12.75">
      <c r="A1469" s="22"/>
      <c r="C1469" s="23"/>
      <c r="D1469" s="51"/>
    </row>
    <row r="1470" spans="1:4" ht="18" customHeight="1">
      <c r="A1470" s="22"/>
      <c r="C1470" s="23"/>
      <c r="D1470" s="51"/>
    </row>
    <row r="1471" spans="1:4" ht="20.25" customHeight="1">
      <c r="A1471" s="22"/>
      <c r="C1471" s="23"/>
      <c r="D1471" s="51"/>
    </row>
    <row r="1472" spans="1:4" ht="12.75">
      <c r="A1472" s="22"/>
      <c r="C1472" s="23"/>
      <c r="D1472" s="51"/>
    </row>
    <row r="1473" spans="1:4" ht="12.75">
      <c r="A1473" s="22"/>
      <c r="C1473" s="23"/>
      <c r="D1473" s="51"/>
    </row>
    <row r="1474" spans="1:4" ht="12.75">
      <c r="A1474" s="22"/>
      <c r="C1474" s="23"/>
      <c r="D1474" s="51"/>
    </row>
    <row r="1475" spans="1:4" ht="12.75">
      <c r="A1475" s="22"/>
      <c r="C1475" s="23"/>
      <c r="D1475" s="51"/>
    </row>
    <row r="1476" spans="1:4" ht="12.75">
      <c r="A1476" s="22"/>
      <c r="C1476" s="23"/>
      <c r="D1476" s="51"/>
    </row>
    <row r="1477" spans="1:4" ht="12.75">
      <c r="A1477" s="22"/>
      <c r="C1477" s="23"/>
      <c r="D1477" s="51"/>
    </row>
    <row r="1478" spans="1:4" ht="12.75">
      <c r="A1478" s="22"/>
      <c r="C1478" s="23"/>
      <c r="D1478" s="51"/>
    </row>
    <row r="1479" spans="1:4" ht="12.75">
      <c r="A1479" s="22"/>
      <c r="C1479" s="23"/>
      <c r="D1479" s="51"/>
    </row>
    <row r="1480" spans="1:4" ht="12.75">
      <c r="A1480" s="22"/>
      <c r="C1480" s="23"/>
      <c r="D1480" s="51"/>
    </row>
    <row r="1481" spans="1:4" ht="12.75">
      <c r="A1481" s="22"/>
      <c r="C1481" s="23"/>
      <c r="D1481" s="51"/>
    </row>
    <row r="1482" spans="1:4" ht="12.75">
      <c r="A1482" s="22"/>
      <c r="C1482" s="23"/>
      <c r="D1482" s="51"/>
    </row>
    <row r="1483" spans="1:4" ht="12.75">
      <c r="A1483" s="22"/>
      <c r="C1483" s="23"/>
      <c r="D1483" s="51"/>
    </row>
    <row r="1484" spans="1:4" ht="12.75">
      <c r="A1484" s="22"/>
      <c r="C1484" s="23"/>
      <c r="D1484" s="51"/>
    </row>
    <row r="1485" spans="1:4" ht="12.75">
      <c r="A1485" s="22"/>
      <c r="C1485" s="23"/>
      <c r="D1485" s="51"/>
    </row>
    <row r="1486" spans="1:4" ht="12.75">
      <c r="A1486" s="22"/>
      <c r="C1486" s="23"/>
      <c r="D1486" s="51"/>
    </row>
    <row r="1487" spans="1:4" ht="12.75">
      <c r="A1487" s="22"/>
      <c r="C1487" s="23"/>
      <c r="D1487" s="51"/>
    </row>
    <row r="1488" spans="1:4" ht="12.75">
      <c r="A1488" s="22"/>
      <c r="C1488" s="23"/>
      <c r="D1488" s="51"/>
    </row>
    <row r="1489" spans="1:4" ht="12.75">
      <c r="A1489" s="22"/>
      <c r="C1489" s="23"/>
      <c r="D1489" s="51"/>
    </row>
    <row r="1490" spans="1:4" ht="12.75">
      <c r="A1490" s="22"/>
      <c r="C1490" s="23"/>
      <c r="D1490" s="51"/>
    </row>
    <row r="1491" spans="1:4" ht="12.75">
      <c r="A1491" s="22"/>
      <c r="C1491" s="23"/>
      <c r="D1491" s="51"/>
    </row>
    <row r="1492" spans="1:4" ht="12.75">
      <c r="A1492" s="22"/>
      <c r="C1492" s="23"/>
      <c r="D1492" s="51"/>
    </row>
    <row r="1493" spans="1:4" ht="12.75">
      <c r="A1493" s="22"/>
      <c r="C1493" s="23"/>
      <c r="D1493" s="51"/>
    </row>
    <row r="1494" spans="1:4" ht="12.75">
      <c r="A1494" s="22"/>
      <c r="C1494" s="23"/>
      <c r="D1494" s="51"/>
    </row>
    <row r="1495" spans="1:4" ht="12.75">
      <c r="A1495" s="22"/>
      <c r="C1495" s="23"/>
      <c r="D1495" s="51"/>
    </row>
    <row r="1496" spans="1:4" ht="12.75">
      <c r="A1496" s="22"/>
      <c r="C1496" s="23"/>
      <c r="D1496" s="51"/>
    </row>
    <row r="1497" spans="1:4" ht="12.75">
      <c r="A1497" s="22"/>
      <c r="C1497" s="23"/>
      <c r="D1497" s="51"/>
    </row>
    <row r="1498" spans="1:4" ht="12.75">
      <c r="A1498" s="22"/>
      <c r="C1498" s="23"/>
      <c r="D1498" s="51"/>
    </row>
    <row r="1499" spans="1:4" ht="12.75">
      <c r="A1499" s="22"/>
      <c r="C1499" s="23"/>
      <c r="D1499" s="51"/>
    </row>
    <row r="1500" spans="1:4" ht="12.75">
      <c r="A1500" s="22"/>
      <c r="C1500" s="23"/>
      <c r="D1500" s="51"/>
    </row>
    <row r="1501" spans="1:4" ht="12.75">
      <c r="A1501" s="22"/>
      <c r="C1501" s="23"/>
      <c r="D1501" s="51"/>
    </row>
    <row r="1502" spans="1:4" ht="12.75">
      <c r="A1502" s="22"/>
      <c r="C1502" s="23"/>
      <c r="D1502" s="51"/>
    </row>
    <row r="1503" spans="1:4" ht="12.75">
      <c r="A1503" s="22"/>
      <c r="C1503" s="23"/>
      <c r="D1503" s="51"/>
    </row>
    <row r="1504" spans="1:4" ht="12.75">
      <c r="A1504" s="22"/>
      <c r="C1504" s="23"/>
      <c r="D1504" s="51"/>
    </row>
    <row r="1505" spans="1:4" ht="12.75">
      <c r="A1505" s="22"/>
      <c r="C1505" s="23"/>
      <c r="D1505" s="51"/>
    </row>
    <row r="1506" spans="1:4" ht="12.75">
      <c r="A1506" s="22"/>
      <c r="C1506" s="23"/>
      <c r="D1506" s="51"/>
    </row>
    <row r="1507" spans="1:4" ht="12.75">
      <c r="A1507" s="22"/>
      <c r="C1507" s="23"/>
      <c r="D1507" s="51"/>
    </row>
    <row r="1508" spans="1:4" ht="12.75">
      <c r="A1508" s="22"/>
      <c r="C1508" s="23"/>
      <c r="D1508" s="51"/>
    </row>
    <row r="1509" spans="1:4" ht="12.75">
      <c r="A1509" s="22"/>
      <c r="C1509" s="23"/>
      <c r="D1509" s="51"/>
    </row>
    <row r="1510" spans="1:4" ht="12.75">
      <c r="A1510" s="22"/>
      <c r="C1510" s="23"/>
      <c r="D1510" s="51"/>
    </row>
    <row r="1511" spans="1:4" ht="12.75">
      <c r="A1511" s="22"/>
      <c r="C1511" s="23"/>
      <c r="D1511" s="51"/>
    </row>
    <row r="1512" spans="1:4" ht="12.75">
      <c r="A1512" s="22"/>
      <c r="C1512" s="23"/>
      <c r="D1512" s="51"/>
    </row>
    <row r="1513" spans="1:4" ht="12.75">
      <c r="A1513" s="22"/>
      <c r="C1513" s="23"/>
      <c r="D1513" s="51"/>
    </row>
    <row r="1514" spans="1:4" ht="12.75">
      <c r="A1514" s="22"/>
      <c r="C1514" s="23"/>
      <c r="D1514" s="51"/>
    </row>
    <row r="1515" spans="1:4" ht="12.75">
      <c r="A1515" s="22"/>
      <c r="C1515" s="23"/>
      <c r="D1515" s="51"/>
    </row>
    <row r="1516" spans="1:4" ht="12.75">
      <c r="A1516" s="22"/>
      <c r="C1516" s="23"/>
      <c r="D1516" s="51"/>
    </row>
    <row r="1517" spans="1:4" ht="12.75">
      <c r="A1517" s="22"/>
      <c r="C1517" s="23"/>
      <c r="D1517" s="51"/>
    </row>
    <row r="1518" spans="1:4" ht="12.75">
      <c r="A1518" s="22"/>
      <c r="C1518" s="23"/>
      <c r="D1518" s="51"/>
    </row>
    <row r="1519" spans="1:4" ht="12.75">
      <c r="A1519" s="22"/>
      <c r="C1519" s="23"/>
      <c r="D1519" s="51"/>
    </row>
    <row r="1520" spans="1:4" ht="12.75">
      <c r="A1520" s="22"/>
      <c r="C1520" s="23"/>
      <c r="D1520" s="51"/>
    </row>
    <row r="1521" spans="1:4" ht="12.75">
      <c r="A1521" s="22"/>
      <c r="C1521" s="23"/>
      <c r="D1521" s="51"/>
    </row>
    <row r="1522" spans="1:4" ht="12.75">
      <c r="A1522" s="22"/>
      <c r="C1522" s="23"/>
      <c r="D1522" s="51"/>
    </row>
    <row r="1523" spans="1:4" ht="12.75">
      <c r="A1523" s="22"/>
      <c r="C1523" s="23"/>
      <c r="D1523" s="51"/>
    </row>
    <row r="1524" spans="1:4" ht="12.75">
      <c r="A1524" s="22"/>
      <c r="C1524" s="23"/>
      <c r="D1524" s="51"/>
    </row>
    <row r="1525" spans="1:4" ht="12.75">
      <c r="A1525" s="22"/>
      <c r="C1525" s="23"/>
      <c r="D1525" s="51"/>
    </row>
    <row r="1526" spans="1:4" ht="12.75">
      <c r="A1526" s="22"/>
      <c r="C1526" s="23"/>
      <c r="D1526" s="51"/>
    </row>
    <row r="1527" spans="1:4" ht="12.75">
      <c r="A1527" s="22"/>
      <c r="C1527" s="23"/>
      <c r="D1527" s="51"/>
    </row>
    <row r="1528" spans="1:4" ht="12.75">
      <c r="A1528" s="22"/>
      <c r="C1528" s="23"/>
      <c r="D1528" s="51"/>
    </row>
    <row r="1529" spans="1:4" ht="12.75">
      <c r="A1529" s="22"/>
      <c r="C1529" s="23"/>
      <c r="D1529" s="51"/>
    </row>
    <row r="1530" spans="1:4" ht="12.75">
      <c r="A1530" s="22"/>
      <c r="C1530" s="23"/>
      <c r="D1530" s="51"/>
    </row>
    <row r="1531" spans="1:4" ht="12.75">
      <c r="A1531" s="22"/>
      <c r="C1531" s="23"/>
      <c r="D1531" s="51"/>
    </row>
    <row r="1532" spans="1:4" ht="12.75">
      <c r="A1532" s="22"/>
      <c r="C1532" s="23"/>
      <c r="D1532" s="51"/>
    </row>
    <row r="1533" spans="1:4" ht="12.75">
      <c r="A1533" s="22"/>
      <c r="C1533" s="23"/>
      <c r="D1533" s="51"/>
    </row>
    <row r="1534" spans="1:4" ht="12.75">
      <c r="A1534" s="22"/>
      <c r="C1534" s="23"/>
      <c r="D1534" s="51"/>
    </row>
    <row r="1535" spans="1:4" ht="12.75">
      <c r="A1535" s="22"/>
      <c r="C1535" s="23"/>
      <c r="D1535" s="51"/>
    </row>
    <row r="1536" spans="1:4" ht="12.75">
      <c r="A1536" s="22"/>
      <c r="C1536" s="23"/>
      <c r="D1536" s="51"/>
    </row>
    <row r="1537" spans="1:4" ht="12.75">
      <c r="A1537" s="22"/>
      <c r="C1537" s="23"/>
      <c r="D1537" s="51"/>
    </row>
    <row r="1538" spans="1:4" ht="12.75">
      <c r="A1538" s="22"/>
      <c r="C1538" s="23"/>
      <c r="D1538" s="51"/>
    </row>
    <row r="1539" spans="1:4" ht="12.75">
      <c r="A1539" s="22"/>
      <c r="C1539" s="23"/>
      <c r="D1539" s="51"/>
    </row>
    <row r="1540" spans="1:4" ht="12.75">
      <c r="A1540" s="22"/>
      <c r="C1540" s="23"/>
      <c r="D1540" s="51"/>
    </row>
    <row r="1541" spans="1:4" ht="12.75">
      <c r="A1541" s="22"/>
      <c r="C1541" s="23"/>
      <c r="D1541" s="51"/>
    </row>
    <row r="1542" spans="1:4" ht="12.75">
      <c r="A1542" s="22"/>
      <c r="C1542" s="23"/>
      <c r="D1542" s="51"/>
    </row>
    <row r="1543" spans="1:4" ht="12.75">
      <c r="A1543" s="22"/>
      <c r="C1543" s="23"/>
      <c r="D1543" s="51"/>
    </row>
    <row r="1544" spans="1:4" ht="12.75">
      <c r="A1544" s="22"/>
      <c r="C1544" s="23"/>
      <c r="D1544" s="51"/>
    </row>
    <row r="1545" spans="1:4" ht="12.75">
      <c r="A1545" s="22"/>
      <c r="C1545" s="23"/>
      <c r="D1545" s="51"/>
    </row>
    <row r="1546" spans="1:4" ht="12.75">
      <c r="A1546" s="22"/>
      <c r="C1546" s="23"/>
      <c r="D1546" s="51"/>
    </row>
    <row r="1547" spans="1:4" ht="12.75">
      <c r="A1547" s="22"/>
      <c r="C1547" s="23"/>
      <c r="D1547" s="51"/>
    </row>
    <row r="1548" spans="1:4" ht="12.75">
      <c r="A1548" s="22"/>
      <c r="C1548" s="23"/>
      <c r="D1548" s="51"/>
    </row>
    <row r="1549" spans="1:4" ht="12.75">
      <c r="A1549" s="22"/>
      <c r="C1549" s="23"/>
      <c r="D1549" s="51"/>
    </row>
    <row r="1550" spans="1:4" ht="12.75">
      <c r="A1550" s="22"/>
      <c r="C1550" s="23"/>
      <c r="D1550" s="51"/>
    </row>
    <row r="1551" spans="1:4" ht="12.75">
      <c r="A1551" s="22"/>
      <c r="C1551" s="23"/>
      <c r="D1551" s="51"/>
    </row>
    <row r="1552" spans="1:4" ht="12.75">
      <c r="A1552" s="22"/>
      <c r="C1552" s="23"/>
      <c r="D1552" s="51"/>
    </row>
    <row r="1553" spans="1:4" ht="12.75">
      <c r="A1553" s="22"/>
      <c r="C1553" s="23"/>
      <c r="D1553" s="51"/>
    </row>
    <row r="1554" spans="1:4" ht="12.75">
      <c r="A1554" s="22"/>
      <c r="C1554" s="23"/>
      <c r="D1554" s="51"/>
    </row>
    <row r="1555" spans="1:4" ht="12.75">
      <c r="A1555" s="22"/>
      <c r="C1555" s="23"/>
      <c r="D1555" s="51"/>
    </row>
    <row r="1556" spans="1:4" ht="12.75">
      <c r="A1556" s="22"/>
      <c r="C1556" s="23"/>
      <c r="D1556" s="51"/>
    </row>
    <row r="1557" spans="1:4" ht="12.75">
      <c r="A1557" s="22"/>
      <c r="C1557" s="23"/>
      <c r="D1557" s="51"/>
    </row>
    <row r="1558" spans="1:4" ht="12.75">
      <c r="A1558" s="22"/>
      <c r="C1558" s="23"/>
      <c r="D1558" s="51"/>
    </row>
    <row r="1559" spans="1:4" ht="12.75">
      <c r="A1559" s="22"/>
      <c r="C1559" s="23"/>
      <c r="D1559" s="51"/>
    </row>
    <row r="1560" spans="1:4" ht="12.75">
      <c r="A1560" s="22"/>
      <c r="C1560" s="23"/>
      <c r="D1560" s="51"/>
    </row>
    <row r="1561" spans="1:4" ht="12.75">
      <c r="A1561" s="22"/>
      <c r="C1561" s="23"/>
      <c r="D1561" s="51"/>
    </row>
    <row r="1562" spans="1:4" ht="12.75">
      <c r="A1562" s="22"/>
      <c r="C1562" s="23"/>
      <c r="D1562" s="51"/>
    </row>
    <row r="1563" spans="1:4" ht="12.75">
      <c r="A1563" s="22"/>
      <c r="C1563" s="23"/>
      <c r="D1563" s="51"/>
    </row>
    <row r="1564" spans="1:4" ht="12.75">
      <c r="A1564" s="22"/>
      <c r="C1564" s="23"/>
      <c r="D1564" s="51"/>
    </row>
    <row r="1565" spans="1:4" ht="12.75">
      <c r="A1565" s="22"/>
      <c r="C1565" s="23"/>
      <c r="D1565" s="51"/>
    </row>
    <row r="1566" spans="1:4" ht="12.75">
      <c r="A1566" s="22"/>
      <c r="C1566" s="23"/>
      <c r="D1566" s="51"/>
    </row>
    <row r="1567" spans="1:4" ht="12.75">
      <c r="A1567" s="22"/>
      <c r="C1567" s="23"/>
      <c r="D1567" s="51"/>
    </row>
    <row r="1568" spans="1:4" ht="12.75">
      <c r="A1568" s="22"/>
      <c r="C1568" s="23"/>
      <c r="D1568" s="51"/>
    </row>
    <row r="1569" spans="1:4" ht="12.75">
      <c r="A1569" s="22"/>
      <c r="C1569" s="23"/>
      <c r="D1569" s="51"/>
    </row>
    <row r="1570" spans="1:4" ht="12.75">
      <c r="A1570" s="22"/>
      <c r="C1570" s="23"/>
      <c r="D1570" s="51"/>
    </row>
    <row r="1571" spans="1:4" ht="12.75">
      <c r="A1571" s="22"/>
      <c r="C1571" s="23"/>
      <c r="D1571" s="51"/>
    </row>
    <row r="1572" spans="1:4" ht="12.75">
      <c r="A1572" s="22"/>
      <c r="C1572" s="23"/>
      <c r="D1572" s="51"/>
    </row>
    <row r="1573" spans="1:4" ht="12.75">
      <c r="A1573" s="22"/>
      <c r="C1573" s="23"/>
      <c r="D1573" s="51"/>
    </row>
    <row r="1574" spans="1:4" ht="12.75">
      <c r="A1574" s="22"/>
      <c r="C1574" s="23"/>
      <c r="D1574" s="51"/>
    </row>
    <row r="1575" spans="1:4" ht="12.75">
      <c r="A1575" s="22"/>
      <c r="C1575" s="23"/>
      <c r="D1575" s="51"/>
    </row>
    <row r="1576" spans="1:4" ht="12.75">
      <c r="A1576" s="22"/>
      <c r="C1576" s="23"/>
      <c r="D1576" s="51"/>
    </row>
    <row r="1577" spans="1:4" ht="12.75">
      <c r="A1577" s="22"/>
      <c r="C1577" s="23"/>
      <c r="D1577" s="51"/>
    </row>
    <row r="1578" spans="1:4" ht="12.75">
      <c r="A1578" s="22"/>
      <c r="C1578" s="23"/>
      <c r="D1578" s="51"/>
    </row>
    <row r="1579" spans="1:4" ht="12.75">
      <c r="A1579" s="22"/>
      <c r="C1579" s="23"/>
      <c r="D1579" s="51"/>
    </row>
    <row r="1580" spans="1:4" ht="12.75">
      <c r="A1580" s="22"/>
      <c r="C1580" s="23"/>
      <c r="D1580" s="51"/>
    </row>
    <row r="1581" spans="1:4" ht="12.75">
      <c r="A1581" s="22"/>
      <c r="C1581" s="23"/>
      <c r="D1581" s="51"/>
    </row>
    <row r="1582" spans="1:4" ht="12.75">
      <c r="A1582" s="22"/>
      <c r="C1582" s="23"/>
      <c r="D1582" s="51"/>
    </row>
    <row r="1583" spans="1:4" ht="12.75">
      <c r="A1583" s="22"/>
      <c r="C1583" s="23"/>
      <c r="D1583" s="51"/>
    </row>
    <row r="1584" spans="1:4" ht="12.75">
      <c r="A1584" s="22"/>
      <c r="C1584" s="23"/>
      <c r="D1584" s="51"/>
    </row>
    <row r="1585" spans="1:4" ht="12.75">
      <c r="A1585" s="22"/>
      <c r="C1585" s="23"/>
      <c r="D1585" s="51"/>
    </row>
    <row r="1586" spans="1:4" ht="12.75">
      <c r="A1586" s="22"/>
      <c r="C1586" s="23"/>
      <c r="D1586" s="51"/>
    </row>
    <row r="1587" spans="1:4" ht="12.75">
      <c r="A1587" s="22"/>
      <c r="C1587" s="23"/>
      <c r="D1587" s="51"/>
    </row>
    <row r="1588" spans="1:4" ht="12.75">
      <c r="A1588" s="22"/>
      <c r="C1588" s="23"/>
      <c r="D1588" s="51"/>
    </row>
    <row r="1589" spans="1:4" ht="12.75">
      <c r="A1589" s="22"/>
      <c r="C1589" s="23"/>
      <c r="D1589" s="51"/>
    </row>
    <row r="1590" spans="1:4" ht="12.75">
      <c r="A1590" s="22"/>
      <c r="C1590" s="23"/>
      <c r="D1590" s="51"/>
    </row>
    <row r="1591" spans="1:4" ht="12.75">
      <c r="A1591" s="22"/>
      <c r="C1591" s="23"/>
      <c r="D1591" s="51"/>
    </row>
    <row r="1592" spans="1:4" ht="12.75">
      <c r="A1592" s="22"/>
      <c r="C1592" s="23"/>
      <c r="D1592" s="51"/>
    </row>
    <row r="1593" spans="1:4" ht="12.75">
      <c r="A1593" s="22"/>
      <c r="C1593" s="23"/>
      <c r="D1593" s="51"/>
    </row>
    <row r="1594" spans="1:4" ht="12.75">
      <c r="A1594" s="22"/>
      <c r="C1594" s="23"/>
      <c r="D1594" s="51"/>
    </row>
    <row r="1595" spans="1:4" ht="12.75">
      <c r="A1595" s="22"/>
      <c r="C1595" s="23"/>
      <c r="D1595" s="51"/>
    </row>
    <row r="1596" spans="1:4" ht="12.75">
      <c r="A1596" s="22"/>
      <c r="C1596" s="23"/>
      <c r="D1596" s="51"/>
    </row>
    <row r="1597" spans="1:4" ht="12.75">
      <c r="A1597" s="22"/>
      <c r="C1597" s="23"/>
      <c r="D1597" s="51"/>
    </row>
    <row r="1598" spans="1:4" ht="12.75">
      <c r="A1598" s="22"/>
      <c r="C1598" s="23"/>
      <c r="D1598" s="51"/>
    </row>
    <row r="1599" spans="1:4" ht="12.75">
      <c r="A1599" s="22"/>
      <c r="C1599" s="23"/>
      <c r="D1599" s="51"/>
    </row>
    <row r="1600" spans="1:4" ht="12.75">
      <c r="A1600" s="22"/>
      <c r="C1600" s="23"/>
      <c r="D1600" s="51"/>
    </row>
    <row r="1601" spans="1:4" ht="12.75">
      <c r="A1601" s="22"/>
      <c r="C1601" s="23"/>
      <c r="D1601" s="51"/>
    </row>
    <row r="1602" spans="1:4" ht="12.75">
      <c r="A1602" s="22"/>
      <c r="C1602" s="23"/>
      <c r="D1602" s="51"/>
    </row>
    <row r="1603" spans="1:4" ht="12.75">
      <c r="A1603" s="22"/>
      <c r="C1603" s="23"/>
      <c r="D1603" s="51"/>
    </row>
    <row r="1604" spans="1:4" ht="12.75">
      <c r="A1604" s="22"/>
      <c r="C1604" s="23"/>
      <c r="D1604" s="51"/>
    </row>
    <row r="1605" spans="1:4" ht="12.75">
      <c r="A1605" s="22"/>
      <c r="C1605" s="23"/>
      <c r="D1605" s="51"/>
    </row>
    <row r="1606" spans="1:4" ht="12.75">
      <c r="A1606" s="22"/>
      <c r="C1606" s="23"/>
      <c r="D1606" s="51"/>
    </row>
    <row r="1607" spans="1:4" ht="12.75">
      <c r="A1607" s="22"/>
      <c r="C1607" s="23"/>
      <c r="D1607" s="51"/>
    </row>
    <row r="1608" spans="1:4" ht="12.75">
      <c r="A1608" s="22"/>
      <c r="C1608" s="23"/>
      <c r="D1608" s="51"/>
    </row>
    <row r="1609" spans="1:4" ht="12.75">
      <c r="A1609" s="22"/>
      <c r="C1609" s="23"/>
      <c r="D1609" s="51"/>
    </row>
    <row r="1610" spans="1:4" ht="12.75">
      <c r="A1610" s="22"/>
      <c r="C1610" s="23"/>
      <c r="D1610" s="51"/>
    </row>
    <row r="1611" spans="1:4" ht="12.75">
      <c r="A1611" s="22"/>
      <c r="C1611" s="23"/>
      <c r="D1611" s="51"/>
    </row>
    <row r="1612" spans="1:4" ht="12.75">
      <c r="A1612" s="22"/>
      <c r="C1612" s="23"/>
      <c r="D1612" s="51"/>
    </row>
    <row r="1613" spans="1:4" ht="12.75">
      <c r="A1613" s="22"/>
      <c r="C1613" s="23"/>
      <c r="D1613" s="51"/>
    </row>
    <row r="1614" spans="1:4" ht="12.75">
      <c r="A1614" s="22"/>
      <c r="C1614" s="23"/>
      <c r="D1614" s="51"/>
    </row>
    <row r="1615" spans="1:4" ht="12.75">
      <c r="A1615" s="22"/>
      <c r="C1615" s="23"/>
      <c r="D1615" s="51"/>
    </row>
    <row r="1616" spans="1:4" ht="12.75">
      <c r="A1616" s="22"/>
      <c r="C1616" s="23"/>
      <c r="D1616" s="51"/>
    </row>
    <row r="1617" spans="1:4" ht="12.75">
      <c r="A1617" s="22"/>
      <c r="C1617" s="23"/>
      <c r="D1617" s="51"/>
    </row>
    <row r="1618" spans="1:4" ht="12.75">
      <c r="A1618" s="22"/>
      <c r="C1618" s="23"/>
      <c r="D1618" s="51"/>
    </row>
    <row r="1619" spans="1:4" ht="12.75">
      <c r="A1619" s="22"/>
      <c r="C1619" s="23"/>
      <c r="D1619" s="51"/>
    </row>
    <row r="1620" spans="1:4" ht="12.75">
      <c r="A1620" s="22"/>
      <c r="C1620" s="23"/>
      <c r="D1620" s="51"/>
    </row>
    <row r="1621" spans="1:4" ht="12.75">
      <c r="A1621" s="22"/>
      <c r="C1621" s="23"/>
      <c r="D1621" s="51"/>
    </row>
    <row r="1622" spans="1:4" ht="12.75">
      <c r="A1622" s="22"/>
      <c r="C1622" s="23"/>
      <c r="D1622" s="51"/>
    </row>
    <row r="1623" spans="1:4" ht="12.75">
      <c r="A1623" s="22"/>
      <c r="C1623" s="23"/>
      <c r="D1623" s="51"/>
    </row>
    <row r="1624" spans="1:4" ht="12.75">
      <c r="A1624" s="22"/>
      <c r="C1624" s="23"/>
      <c r="D1624" s="51"/>
    </row>
    <row r="1625" spans="1:4" ht="12.75">
      <c r="A1625" s="22"/>
      <c r="C1625" s="23"/>
      <c r="D1625" s="51"/>
    </row>
    <row r="1626" spans="1:4" ht="12.75">
      <c r="A1626" s="22"/>
      <c r="C1626" s="23"/>
      <c r="D1626" s="51"/>
    </row>
    <row r="1627" spans="1:4" ht="12.75">
      <c r="A1627" s="22"/>
      <c r="C1627" s="23"/>
      <c r="D1627" s="51"/>
    </row>
    <row r="1628" spans="1:4" ht="12.75">
      <c r="A1628" s="22"/>
      <c r="C1628" s="23"/>
      <c r="D1628" s="51"/>
    </row>
    <row r="1629" spans="1:4" ht="12.75">
      <c r="A1629" s="22"/>
      <c r="C1629" s="23"/>
      <c r="D1629" s="51"/>
    </row>
    <row r="1630" spans="1:4" ht="12.75">
      <c r="A1630" s="22"/>
      <c r="C1630" s="23"/>
      <c r="D1630" s="51"/>
    </row>
    <row r="1631" spans="1:4" ht="12.75">
      <c r="A1631" s="22"/>
      <c r="C1631" s="23"/>
      <c r="D1631" s="51"/>
    </row>
    <row r="1632" spans="1:4" ht="12.75">
      <c r="A1632" s="22"/>
      <c r="C1632" s="23"/>
      <c r="D1632" s="51"/>
    </row>
    <row r="1633" spans="1:4" ht="12.75">
      <c r="A1633" s="22"/>
      <c r="C1633" s="23"/>
      <c r="D1633" s="51"/>
    </row>
    <row r="1634" spans="1:4" ht="12.75">
      <c r="A1634" s="22"/>
      <c r="C1634" s="23"/>
      <c r="D1634" s="51"/>
    </row>
    <row r="1635" spans="1:4" ht="12.75">
      <c r="A1635" s="22"/>
      <c r="C1635" s="23"/>
      <c r="D1635" s="51"/>
    </row>
    <row r="1636" spans="1:4" ht="12.75">
      <c r="A1636" s="22"/>
      <c r="C1636" s="23"/>
      <c r="D1636" s="51"/>
    </row>
    <row r="1637" spans="1:4" ht="12.75">
      <c r="A1637" s="22"/>
      <c r="C1637" s="23"/>
      <c r="D1637" s="51"/>
    </row>
    <row r="1638" spans="1:4" ht="12.75">
      <c r="A1638" s="22"/>
      <c r="C1638" s="23"/>
      <c r="D1638" s="51"/>
    </row>
    <row r="1639" spans="1:4" ht="12.75">
      <c r="A1639" s="22"/>
      <c r="C1639" s="23"/>
      <c r="D1639" s="51"/>
    </row>
    <row r="1640" spans="1:4" ht="12.75">
      <c r="A1640" s="22"/>
      <c r="C1640" s="23"/>
      <c r="D1640" s="51"/>
    </row>
    <row r="1641" spans="1:4" ht="12.75">
      <c r="A1641" s="22"/>
      <c r="C1641" s="23"/>
      <c r="D1641" s="51"/>
    </row>
    <row r="1642" spans="1:4" ht="12.75">
      <c r="A1642" s="22"/>
      <c r="C1642" s="23"/>
      <c r="D1642" s="51"/>
    </row>
    <row r="1643" spans="1:4" ht="12.75">
      <c r="A1643" s="22"/>
      <c r="C1643" s="23"/>
      <c r="D1643" s="51"/>
    </row>
    <row r="1644" spans="1:4" ht="12.75">
      <c r="A1644" s="22"/>
      <c r="C1644" s="23"/>
      <c r="D1644" s="51"/>
    </row>
    <row r="1645" spans="1:4" ht="12.75">
      <c r="A1645" s="22"/>
      <c r="C1645" s="23"/>
      <c r="D1645" s="51"/>
    </row>
    <row r="1646" spans="1:4" ht="12.75">
      <c r="A1646" s="22"/>
      <c r="C1646" s="23"/>
      <c r="D1646" s="51"/>
    </row>
    <row r="1647" spans="1:4" ht="12.75">
      <c r="A1647" s="22"/>
      <c r="C1647" s="23"/>
      <c r="D1647" s="51"/>
    </row>
    <row r="1648" spans="1:4" ht="12.75">
      <c r="A1648" s="22"/>
      <c r="C1648" s="23"/>
      <c r="D1648" s="51"/>
    </row>
    <row r="1649" spans="1:4" ht="12.75">
      <c r="A1649" s="22"/>
      <c r="C1649" s="23"/>
      <c r="D1649" s="51"/>
    </row>
    <row r="1650" spans="1:4" ht="12.75">
      <c r="A1650" s="22"/>
      <c r="C1650" s="23"/>
      <c r="D1650" s="51"/>
    </row>
    <row r="1651" spans="1:4" ht="12.75">
      <c r="A1651" s="22"/>
      <c r="C1651" s="23"/>
      <c r="D1651" s="51"/>
    </row>
    <row r="1652" spans="1:4" ht="12.75">
      <c r="A1652" s="22"/>
      <c r="C1652" s="23"/>
      <c r="D1652" s="51"/>
    </row>
    <row r="1653" spans="1:4" ht="12.75">
      <c r="A1653" s="22"/>
      <c r="C1653" s="23"/>
      <c r="D1653" s="51"/>
    </row>
    <row r="1654" spans="1:4" ht="12.75">
      <c r="A1654" s="22"/>
      <c r="C1654" s="23"/>
      <c r="D1654" s="51"/>
    </row>
    <row r="1655" spans="1:4" ht="12.75">
      <c r="A1655" s="22"/>
      <c r="C1655" s="23"/>
      <c r="D1655" s="51"/>
    </row>
    <row r="1656" spans="1:4" ht="12.75">
      <c r="A1656" s="22"/>
      <c r="C1656" s="23"/>
      <c r="D1656" s="51"/>
    </row>
    <row r="1657" spans="1:4" ht="12.75">
      <c r="A1657" s="22"/>
      <c r="C1657" s="23"/>
      <c r="D1657" s="51"/>
    </row>
    <row r="1658" spans="1:4" ht="12.75">
      <c r="A1658" s="22"/>
      <c r="C1658" s="23"/>
      <c r="D1658" s="51"/>
    </row>
    <row r="1659" spans="1:4" ht="12.75">
      <c r="A1659" s="22"/>
      <c r="C1659" s="23"/>
      <c r="D1659" s="51"/>
    </row>
    <row r="1660" spans="1:4" ht="12.75">
      <c r="A1660" s="22"/>
      <c r="C1660" s="23"/>
      <c r="D1660" s="51"/>
    </row>
    <row r="1661" spans="1:4" ht="12.75">
      <c r="A1661" s="22"/>
      <c r="C1661" s="23"/>
      <c r="D1661" s="51"/>
    </row>
    <row r="1662" spans="1:4" ht="12.75">
      <c r="A1662" s="22"/>
      <c r="C1662" s="23"/>
      <c r="D1662" s="51"/>
    </row>
    <row r="1663" spans="1:4" ht="12.75">
      <c r="A1663" s="22"/>
      <c r="C1663" s="23"/>
      <c r="D1663" s="51"/>
    </row>
    <row r="1664" spans="1:4" ht="12.75">
      <c r="A1664" s="22"/>
      <c r="C1664" s="23"/>
      <c r="D1664" s="51"/>
    </row>
    <row r="1665" spans="1:4" ht="12.75">
      <c r="A1665" s="22"/>
      <c r="C1665" s="23"/>
      <c r="D1665" s="51"/>
    </row>
    <row r="1666" spans="1:4" ht="12.75">
      <c r="A1666" s="22"/>
      <c r="C1666" s="23"/>
      <c r="D1666" s="51"/>
    </row>
    <row r="1667" spans="1:4" ht="12.75">
      <c r="A1667" s="22"/>
      <c r="C1667" s="23"/>
      <c r="D1667" s="51"/>
    </row>
    <row r="1668" spans="1:4" ht="12.75">
      <c r="A1668" s="22"/>
      <c r="C1668" s="23"/>
      <c r="D1668" s="51"/>
    </row>
    <row r="1669" spans="1:4" ht="12.75">
      <c r="A1669" s="22"/>
      <c r="C1669" s="23"/>
      <c r="D1669" s="51"/>
    </row>
    <row r="1670" spans="1:4" ht="12.75">
      <c r="A1670" s="22"/>
      <c r="C1670" s="23"/>
      <c r="D1670" s="51"/>
    </row>
    <row r="1671" spans="1:4" ht="12.75">
      <c r="A1671" s="22"/>
      <c r="C1671" s="23"/>
      <c r="D1671" s="51"/>
    </row>
    <row r="1672" spans="1:4" ht="12.75">
      <c r="A1672" s="22"/>
      <c r="C1672" s="23"/>
      <c r="D1672" s="51"/>
    </row>
    <row r="1673" spans="1:4" ht="12.75">
      <c r="A1673" s="22"/>
      <c r="C1673" s="23"/>
      <c r="D1673" s="51"/>
    </row>
    <row r="1674" spans="1:4" ht="12.75">
      <c r="A1674" s="22"/>
      <c r="C1674" s="23"/>
      <c r="D1674" s="51"/>
    </row>
    <row r="1675" spans="1:4" ht="12.75">
      <c r="A1675" s="22"/>
      <c r="C1675" s="23"/>
      <c r="D1675" s="51"/>
    </row>
    <row r="1676" spans="1:4" ht="12.75">
      <c r="A1676" s="22"/>
      <c r="C1676" s="23"/>
      <c r="D1676" s="51"/>
    </row>
    <row r="1677" spans="1:4" ht="12.75">
      <c r="A1677" s="22"/>
      <c r="C1677" s="23"/>
      <c r="D1677" s="51"/>
    </row>
    <row r="1678" spans="1:4" ht="12.75">
      <c r="A1678" s="22"/>
      <c r="C1678" s="23"/>
      <c r="D1678" s="51"/>
    </row>
    <row r="1679" spans="1:4" ht="12.75">
      <c r="A1679" s="22"/>
      <c r="C1679" s="23"/>
      <c r="D1679" s="51"/>
    </row>
    <row r="1680" spans="1:4" ht="12.75">
      <c r="A1680" s="22"/>
      <c r="C1680" s="23"/>
      <c r="D1680" s="51"/>
    </row>
    <row r="1681" spans="1:4" ht="12.75">
      <c r="A1681" s="22"/>
      <c r="C1681" s="23"/>
      <c r="D1681" s="51"/>
    </row>
    <row r="1682" spans="1:4" ht="12.75">
      <c r="A1682" s="22"/>
      <c r="C1682" s="23"/>
      <c r="D1682" s="51"/>
    </row>
    <row r="1683" spans="1:4" ht="12.75">
      <c r="A1683" s="22"/>
      <c r="C1683" s="23"/>
      <c r="D1683" s="51"/>
    </row>
    <row r="1684" spans="1:4" ht="12.75">
      <c r="A1684" s="22"/>
      <c r="C1684" s="23"/>
      <c r="D1684" s="51"/>
    </row>
    <row r="1685" spans="1:4" ht="12.75">
      <c r="A1685" s="22"/>
      <c r="C1685" s="23"/>
      <c r="D1685" s="51"/>
    </row>
    <row r="1686" spans="1:4" ht="12.75">
      <c r="A1686" s="22"/>
      <c r="C1686" s="23"/>
      <c r="D1686" s="51"/>
    </row>
    <row r="1687" spans="1:4" ht="12.75">
      <c r="A1687" s="22"/>
      <c r="C1687" s="23"/>
      <c r="D1687" s="51"/>
    </row>
    <row r="1688" spans="1:4" ht="12.75">
      <c r="A1688" s="22"/>
      <c r="C1688" s="23"/>
      <c r="D1688" s="51"/>
    </row>
    <row r="1689" spans="1:4" ht="12.75">
      <c r="A1689" s="22"/>
      <c r="C1689" s="23"/>
      <c r="D1689" s="51"/>
    </row>
    <row r="1690" spans="1:4" ht="12.75">
      <c r="A1690" s="22"/>
      <c r="C1690" s="23"/>
      <c r="D1690" s="51"/>
    </row>
    <row r="1691" spans="1:4" ht="12.75">
      <c r="A1691" s="22"/>
      <c r="C1691" s="23"/>
      <c r="D1691" s="51"/>
    </row>
    <row r="1692" spans="1:4" ht="12.75">
      <c r="A1692" s="22"/>
      <c r="C1692" s="23"/>
      <c r="D1692" s="51"/>
    </row>
    <row r="1693" spans="1:4" ht="12.75">
      <c r="A1693" s="22"/>
      <c r="C1693" s="23"/>
      <c r="D1693" s="51"/>
    </row>
    <row r="1694" spans="1:4" ht="12.75">
      <c r="A1694" s="22"/>
      <c r="C1694" s="23"/>
      <c r="D1694" s="51"/>
    </row>
    <row r="1695" spans="1:4" ht="12.75">
      <c r="A1695" s="22"/>
      <c r="C1695" s="23"/>
      <c r="D1695" s="51"/>
    </row>
    <row r="1696" spans="1:4" ht="12.75">
      <c r="A1696" s="22"/>
      <c r="C1696" s="23"/>
      <c r="D1696" s="51"/>
    </row>
    <row r="1697" spans="1:4" ht="12.75">
      <c r="A1697" s="22"/>
      <c r="C1697" s="23"/>
      <c r="D1697" s="51"/>
    </row>
    <row r="1698" spans="1:4" ht="12.75">
      <c r="A1698" s="22"/>
      <c r="C1698" s="23"/>
      <c r="D1698" s="51"/>
    </row>
    <row r="1699" spans="1:4" ht="12.75">
      <c r="A1699" s="22"/>
      <c r="C1699" s="23"/>
      <c r="D1699" s="51"/>
    </row>
    <row r="1700" spans="1:4" ht="12.75">
      <c r="A1700" s="22"/>
      <c r="C1700" s="23"/>
      <c r="D1700" s="51"/>
    </row>
    <row r="1701" spans="1:4" ht="12.75">
      <c r="A1701" s="22"/>
      <c r="C1701" s="23"/>
      <c r="D1701" s="51"/>
    </row>
    <row r="1702" spans="1:4" ht="12.75">
      <c r="A1702" s="22"/>
      <c r="C1702" s="23"/>
      <c r="D1702" s="51"/>
    </row>
    <row r="1703" spans="1:4" ht="12.75">
      <c r="A1703" s="22"/>
      <c r="C1703" s="23"/>
      <c r="D1703" s="51"/>
    </row>
    <row r="1704" spans="1:4" ht="12.75">
      <c r="A1704" s="22"/>
      <c r="C1704" s="23"/>
      <c r="D1704" s="51"/>
    </row>
    <row r="1705" spans="1:4" ht="12.75">
      <c r="A1705" s="22"/>
      <c r="C1705" s="23"/>
      <c r="D1705" s="51"/>
    </row>
    <row r="1706" spans="1:4" ht="12.75">
      <c r="A1706" s="22"/>
      <c r="C1706" s="23"/>
      <c r="D1706" s="51"/>
    </row>
    <row r="1707" spans="1:4" ht="12.75">
      <c r="A1707" s="22"/>
      <c r="C1707" s="23"/>
      <c r="D1707" s="51"/>
    </row>
    <row r="1708" spans="1:4" ht="12.75">
      <c r="A1708" s="22"/>
      <c r="C1708" s="23"/>
      <c r="D1708" s="51"/>
    </row>
    <row r="1709" spans="1:4" ht="12.75">
      <c r="A1709" s="22"/>
      <c r="C1709" s="23"/>
      <c r="D1709" s="51"/>
    </row>
    <row r="1710" spans="1:4" ht="12.75">
      <c r="A1710" s="22"/>
      <c r="C1710" s="23"/>
      <c r="D1710" s="51"/>
    </row>
    <row r="1711" spans="1:4" ht="12.75">
      <c r="A1711" s="22"/>
      <c r="C1711" s="23"/>
      <c r="D1711" s="51"/>
    </row>
    <row r="1712" spans="1:4" ht="12.75">
      <c r="A1712" s="22"/>
      <c r="C1712" s="23"/>
      <c r="D1712" s="51"/>
    </row>
    <row r="1713" spans="1:4" ht="12.75">
      <c r="A1713" s="22"/>
      <c r="C1713" s="23"/>
      <c r="D1713" s="51"/>
    </row>
    <row r="1714" spans="1:4" ht="12.75">
      <c r="A1714" s="22"/>
      <c r="C1714" s="23"/>
      <c r="D1714" s="51"/>
    </row>
    <row r="1715" spans="1:4" ht="12.75">
      <c r="A1715" s="22"/>
      <c r="C1715" s="23"/>
      <c r="D1715" s="51"/>
    </row>
    <row r="1716" spans="1:4" ht="12.75">
      <c r="A1716" s="22"/>
      <c r="C1716" s="23"/>
      <c r="D1716" s="51"/>
    </row>
    <row r="1717" spans="1:4" ht="12.75">
      <c r="A1717" s="22"/>
      <c r="C1717" s="23"/>
      <c r="D1717" s="51"/>
    </row>
    <row r="1718" spans="1:4" ht="12.75">
      <c r="A1718" s="22"/>
      <c r="C1718" s="23"/>
      <c r="D1718" s="51"/>
    </row>
    <row r="1719" spans="1:4" ht="12.75">
      <c r="A1719" s="22"/>
      <c r="C1719" s="23"/>
      <c r="D1719" s="51"/>
    </row>
    <row r="1720" spans="1:4" ht="12.75">
      <c r="A1720" s="22"/>
      <c r="C1720" s="23"/>
      <c r="D1720" s="51"/>
    </row>
    <row r="1721" spans="1:4" ht="12.75">
      <c r="A1721" s="22"/>
      <c r="C1721" s="23"/>
      <c r="D1721" s="51"/>
    </row>
    <row r="1722" spans="1:4" ht="12.75">
      <c r="A1722" s="22"/>
      <c r="C1722" s="23"/>
      <c r="D1722" s="51"/>
    </row>
    <row r="1723" spans="1:4" ht="12.75">
      <c r="A1723" s="22"/>
      <c r="C1723" s="23"/>
      <c r="D1723" s="51"/>
    </row>
    <row r="1724" spans="1:4" ht="12.75">
      <c r="A1724" s="22"/>
      <c r="C1724" s="23"/>
      <c r="D1724" s="51"/>
    </row>
    <row r="1725" spans="1:4" ht="12.75">
      <c r="A1725" s="22"/>
      <c r="C1725" s="23"/>
      <c r="D1725" s="51"/>
    </row>
    <row r="1726" spans="1:4" ht="12.75">
      <c r="A1726" s="22"/>
      <c r="C1726" s="23"/>
      <c r="D1726" s="51"/>
    </row>
    <row r="1727" spans="1:4" ht="12.75">
      <c r="A1727" s="22"/>
      <c r="C1727" s="23"/>
      <c r="D1727" s="51"/>
    </row>
    <row r="1728" spans="1:4" ht="12.75">
      <c r="A1728" s="22"/>
      <c r="C1728" s="23"/>
      <c r="D1728" s="51"/>
    </row>
    <row r="1729" spans="1:4" ht="12.75">
      <c r="A1729" s="22"/>
      <c r="C1729" s="23"/>
      <c r="D1729" s="51"/>
    </row>
    <row r="1730" spans="1:4" ht="12.75">
      <c r="A1730" s="22"/>
      <c r="C1730" s="23"/>
      <c r="D1730" s="51"/>
    </row>
    <row r="1731" spans="1:4" ht="12.75">
      <c r="A1731" s="22"/>
      <c r="C1731" s="23"/>
      <c r="D1731" s="51"/>
    </row>
    <row r="1732" spans="1:4" ht="12.75">
      <c r="A1732" s="22"/>
      <c r="C1732" s="23"/>
      <c r="D1732" s="51"/>
    </row>
    <row r="1733" spans="1:4" ht="12.75">
      <c r="A1733" s="22"/>
      <c r="C1733" s="23"/>
      <c r="D1733" s="51"/>
    </row>
    <row r="1734" spans="1:4" ht="12.75">
      <c r="A1734" s="22"/>
      <c r="C1734" s="23"/>
      <c r="D1734" s="51"/>
    </row>
    <row r="1735" spans="1:4" ht="12.75">
      <c r="A1735" s="22"/>
      <c r="C1735" s="23"/>
      <c r="D1735" s="51"/>
    </row>
    <row r="1736" spans="1:4" ht="12.75">
      <c r="A1736" s="22"/>
      <c r="C1736" s="23"/>
      <c r="D1736" s="51"/>
    </row>
    <row r="1737" spans="1:4" ht="12.75">
      <c r="A1737" s="22"/>
      <c r="C1737" s="23"/>
      <c r="D1737" s="51"/>
    </row>
    <row r="1738" spans="1:4" ht="12.75">
      <c r="A1738" s="22"/>
      <c r="C1738" s="23"/>
      <c r="D1738" s="51"/>
    </row>
    <row r="1739" spans="1:4" ht="12.75">
      <c r="A1739" s="22"/>
      <c r="C1739" s="23"/>
      <c r="D1739" s="51"/>
    </row>
    <row r="1740" spans="1:4" ht="12.75">
      <c r="A1740" s="22"/>
      <c r="C1740" s="23"/>
      <c r="D1740" s="51"/>
    </row>
    <row r="1741" spans="1:4" ht="12.75">
      <c r="A1741" s="22"/>
      <c r="C1741" s="23"/>
      <c r="D1741" s="51"/>
    </row>
    <row r="1742" spans="1:4" ht="12.75">
      <c r="A1742" s="22"/>
      <c r="C1742" s="23"/>
      <c r="D1742" s="51"/>
    </row>
    <row r="1743" spans="1:4" ht="12.75">
      <c r="A1743" s="22"/>
      <c r="C1743" s="23"/>
      <c r="D1743" s="51"/>
    </row>
    <row r="1744" spans="1:4" ht="12.75">
      <c r="A1744" s="22"/>
      <c r="C1744" s="23"/>
      <c r="D1744" s="51"/>
    </row>
    <row r="1745" spans="1:4" ht="12.75">
      <c r="A1745" s="22"/>
      <c r="C1745" s="23"/>
      <c r="D1745" s="51"/>
    </row>
    <row r="1746" spans="1:4" ht="12.75">
      <c r="A1746" s="22"/>
      <c r="C1746" s="23"/>
      <c r="D1746" s="51"/>
    </row>
    <row r="1747" spans="1:4" ht="12.75">
      <c r="A1747" s="22"/>
      <c r="C1747" s="23"/>
      <c r="D1747" s="51"/>
    </row>
    <row r="1748" spans="1:4" ht="12.75">
      <c r="A1748" s="22"/>
      <c r="C1748" s="23"/>
      <c r="D1748" s="51"/>
    </row>
    <row r="1749" spans="1:4" ht="12.75">
      <c r="A1749" s="22"/>
      <c r="C1749" s="23"/>
      <c r="D1749" s="51"/>
    </row>
    <row r="1750" spans="1:4" ht="12.75">
      <c r="A1750" s="22"/>
      <c r="C1750" s="23"/>
      <c r="D1750" s="51"/>
    </row>
    <row r="1751" spans="1:4" ht="12.75">
      <c r="A1751" s="22"/>
      <c r="C1751" s="23"/>
      <c r="D1751" s="51"/>
    </row>
    <row r="1752" spans="1:4" ht="12.75">
      <c r="A1752" s="22"/>
      <c r="C1752" s="23"/>
      <c r="D1752" s="51"/>
    </row>
    <row r="1753" spans="1:4" ht="12.75">
      <c r="A1753" s="22"/>
      <c r="C1753" s="23"/>
      <c r="D1753" s="51"/>
    </row>
    <row r="1754" spans="1:4" ht="12.75">
      <c r="A1754" s="22"/>
      <c r="C1754" s="23"/>
      <c r="D1754" s="51"/>
    </row>
    <row r="1755" spans="1:4" ht="12.75">
      <c r="A1755" s="22"/>
      <c r="C1755" s="23"/>
      <c r="D1755" s="51"/>
    </row>
    <row r="1756" spans="1:4" ht="12.75">
      <c r="A1756" s="22"/>
      <c r="C1756" s="23"/>
      <c r="D1756" s="51"/>
    </row>
    <row r="1757" spans="1:4" ht="12.75">
      <c r="A1757" s="22"/>
      <c r="C1757" s="23"/>
      <c r="D1757" s="51"/>
    </row>
    <row r="1758" spans="1:4" ht="12.75">
      <c r="A1758" s="22"/>
      <c r="C1758" s="23"/>
      <c r="D1758" s="51"/>
    </row>
    <row r="1759" spans="1:4" ht="12.75">
      <c r="A1759" s="22"/>
      <c r="C1759" s="23"/>
      <c r="D1759" s="51"/>
    </row>
    <row r="1760" spans="1:4" ht="12.75">
      <c r="A1760" s="22"/>
      <c r="C1760" s="23"/>
      <c r="D1760" s="51"/>
    </row>
    <row r="1761" spans="1:4" ht="12.75">
      <c r="A1761" s="22"/>
      <c r="C1761" s="23"/>
      <c r="D1761" s="51"/>
    </row>
    <row r="1762" spans="1:4" ht="12.75">
      <c r="A1762" s="22"/>
      <c r="C1762" s="23"/>
      <c r="D1762" s="51"/>
    </row>
    <row r="1763" spans="1:4" ht="12.75">
      <c r="A1763" s="22"/>
      <c r="C1763" s="23"/>
      <c r="D1763" s="51"/>
    </row>
    <row r="1764" spans="1:4" ht="12.75">
      <c r="A1764" s="22"/>
      <c r="C1764" s="23"/>
      <c r="D1764" s="51"/>
    </row>
    <row r="1765" spans="1:4" ht="12.75">
      <c r="A1765" s="22"/>
      <c r="C1765" s="23"/>
      <c r="D1765" s="51"/>
    </row>
    <row r="1766" spans="1:4" ht="12.75">
      <c r="A1766" s="22"/>
      <c r="C1766" s="23"/>
      <c r="D1766" s="51"/>
    </row>
    <row r="1767" spans="1:4" ht="12.75">
      <c r="A1767" s="22"/>
      <c r="C1767" s="23"/>
      <c r="D1767" s="51"/>
    </row>
    <row r="1768" spans="1:4" ht="12.75">
      <c r="A1768" s="22"/>
      <c r="C1768" s="23"/>
      <c r="D1768" s="51"/>
    </row>
    <row r="1769" spans="1:4" ht="12.75">
      <c r="A1769" s="22"/>
      <c r="C1769" s="23"/>
      <c r="D1769" s="51"/>
    </row>
    <row r="1770" spans="1:4" ht="12.75">
      <c r="A1770" s="22"/>
      <c r="C1770" s="23"/>
      <c r="D1770" s="51"/>
    </row>
    <row r="1771" spans="1:4" ht="12.75">
      <c r="A1771" s="22"/>
      <c r="C1771" s="23"/>
      <c r="D1771" s="51"/>
    </row>
    <row r="1772" spans="1:4" ht="12.75">
      <c r="A1772" s="22"/>
      <c r="C1772" s="23"/>
      <c r="D1772" s="51"/>
    </row>
    <row r="1773" spans="1:4" ht="12.75">
      <c r="A1773" s="22"/>
      <c r="C1773" s="23"/>
      <c r="D1773" s="51"/>
    </row>
    <row r="1774" spans="1:4" ht="12.75">
      <c r="A1774" s="22"/>
      <c r="C1774" s="23"/>
      <c r="D1774" s="51"/>
    </row>
    <row r="1775" spans="1:4" ht="12.75">
      <c r="A1775" s="22"/>
      <c r="C1775" s="23"/>
      <c r="D1775" s="51"/>
    </row>
    <row r="1776" spans="1:4" ht="12.75">
      <c r="A1776" s="22"/>
      <c r="C1776" s="23"/>
      <c r="D1776" s="51"/>
    </row>
    <row r="1777" spans="1:4" ht="12.75">
      <c r="A1777" s="22"/>
      <c r="C1777" s="23"/>
      <c r="D1777" s="51"/>
    </row>
    <row r="1778" spans="1:4" ht="12.75">
      <c r="A1778" s="22"/>
      <c r="C1778" s="23"/>
      <c r="D1778" s="51"/>
    </row>
    <row r="1779" spans="1:4" ht="12.75">
      <c r="A1779" s="22"/>
      <c r="C1779" s="23"/>
      <c r="D1779" s="51"/>
    </row>
    <row r="1780" spans="1:4" ht="12.75">
      <c r="A1780" s="22"/>
      <c r="C1780" s="23"/>
      <c r="D1780" s="51"/>
    </row>
    <row r="1781" spans="1:4" ht="12.75">
      <c r="A1781" s="22"/>
      <c r="C1781" s="23"/>
      <c r="D1781" s="51"/>
    </row>
    <row r="1782" spans="1:4" ht="12.75">
      <c r="A1782" s="22"/>
      <c r="C1782" s="23"/>
      <c r="D1782" s="51"/>
    </row>
    <row r="1783" spans="1:4" ht="12.75">
      <c r="A1783" s="22"/>
      <c r="C1783" s="23"/>
      <c r="D1783" s="51"/>
    </row>
    <row r="1784" spans="1:4" ht="12.75">
      <c r="A1784" s="22"/>
      <c r="C1784" s="23"/>
      <c r="D1784" s="51"/>
    </row>
    <row r="1785" spans="1:4" ht="12.75">
      <c r="A1785" s="22"/>
      <c r="C1785" s="23"/>
      <c r="D1785" s="51"/>
    </row>
    <row r="1786" spans="1:4" ht="12.75">
      <c r="A1786" s="22"/>
      <c r="C1786" s="23"/>
      <c r="D1786" s="51"/>
    </row>
    <row r="1787" spans="1:4" ht="12.75">
      <c r="A1787" s="22"/>
      <c r="C1787" s="23"/>
      <c r="D1787" s="51"/>
    </row>
    <row r="1788" spans="1:4" ht="12.75">
      <c r="A1788" s="22"/>
      <c r="C1788" s="23"/>
      <c r="D1788" s="51"/>
    </row>
    <row r="1789" spans="1:4" ht="12.75">
      <c r="A1789" s="22"/>
      <c r="C1789" s="23"/>
      <c r="D1789" s="51"/>
    </row>
    <row r="1790" spans="1:4" ht="12.75">
      <c r="A1790" s="22"/>
      <c r="C1790" s="23"/>
      <c r="D1790" s="51"/>
    </row>
    <row r="1791" spans="1:4" ht="12.75">
      <c r="A1791" s="22"/>
      <c r="C1791" s="23"/>
      <c r="D1791" s="51"/>
    </row>
    <row r="1792" spans="1:4" ht="12.75">
      <c r="A1792" s="22"/>
      <c r="C1792" s="23"/>
      <c r="D1792" s="51"/>
    </row>
    <row r="1793" spans="1:4" ht="12.75">
      <c r="A1793" s="22"/>
      <c r="C1793" s="23"/>
      <c r="D1793" s="51"/>
    </row>
    <row r="1794" spans="1:4" ht="12.75">
      <c r="A1794" s="22"/>
      <c r="C1794" s="23"/>
      <c r="D1794" s="51"/>
    </row>
    <row r="1795" spans="1:4" ht="12.75">
      <c r="A1795" s="22"/>
      <c r="C1795" s="23"/>
      <c r="D1795" s="51"/>
    </row>
    <row r="1796" spans="1:4" ht="12.75">
      <c r="A1796" s="22"/>
      <c r="C1796" s="23"/>
      <c r="D1796" s="51"/>
    </row>
    <row r="1797" spans="1:4" ht="12.75">
      <c r="A1797" s="22"/>
      <c r="C1797" s="23"/>
      <c r="D1797" s="51"/>
    </row>
    <row r="1798" spans="1:4" ht="12.75">
      <c r="A1798" s="22"/>
      <c r="C1798" s="23"/>
      <c r="D1798" s="51"/>
    </row>
    <row r="1799" spans="1:4" ht="12.75">
      <c r="A1799" s="22"/>
      <c r="C1799" s="23"/>
      <c r="D1799" s="51"/>
    </row>
    <row r="1800" spans="1:4" ht="12.75">
      <c r="A1800" s="22"/>
      <c r="C1800" s="23"/>
      <c r="D1800" s="51"/>
    </row>
    <row r="1801" spans="1:4" ht="12.75">
      <c r="A1801" s="22"/>
      <c r="C1801" s="23"/>
      <c r="D1801" s="51"/>
    </row>
    <row r="1802" spans="1:4" ht="12.75">
      <c r="A1802" s="22"/>
      <c r="C1802" s="23"/>
      <c r="D1802" s="51"/>
    </row>
    <row r="1803" spans="1:4" ht="12.75">
      <c r="A1803" s="22"/>
      <c r="C1803" s="23"/>
      <c r="D1803" s="51"/>
    </row>
    <row r="1804" spans="1:4" ht="12.75">
      <c r="A1804" s="22"/>
      <c r="C1804" s="23"/>
      <c r="D1804" s="51"/>
    </row>
    <row r="1805" spans="1:4" ht="12.75">
      <c r="A1805" s="22"/>
      <c r="C1805" s="23"/>
      <c r="D1805" s="51"/>
    </row>
    <row r="1806" spans="1:4" ht="12.75">
      <c r="A1806" s="22"/>
      <c r="C1806" s="23"/>
      <c r="D1806" s="51"/>
    </row>
    <row r="1807" spans="1:4" ht="12.75">
      <c r="A1807" s="22"/>
      <c r="C1807" s="23"/>
      <c r="D1807" s="51"/>
    </row>
    <row r="1808" spans="1:4" ht="12.75">
      <c r="A1808" s="22"/>
      <c r="C1808" s="23"/>
      <c r="D1808" s="51"/>
    </row>
    <row r="1809" spans="1:4" ht="12.75">
      <c r="A1809" s="22"/>
      <c r="C1809" s="23"/>
      <c r="D1809" s="51"/>
    </row>
    <row r="1810" spans="1:4" ht="12.75">
      <c r="A1810" s="22"/>
      <c r="C1810" s="23"/>
      <c r="D1810" s="51"/>
    </row>
    <row r="1811" spans="1:4" ht="12.75">
      <c r="A1811" s="22"/>
      <c r="C1811" s="23"/>
      <c r="D1811" s="51"/>
    </row>
    <row r="1812" spans="1:4" ht="12.75">
      <c r="A1812" s="22"/>
      <c r="C1812" s="23"/>
      <c r="D1812" s="51"/>
    </row>
    <row r="1813" spans="1:4" ht="12.75">
      <c r="A1813" s="22"/>
      <c r="C1813" s="23"/>
      <c r="D1813" s="51"/>
    </row>
    <row r="1814" spans="1:4" ht="12.75">
      <c r="A1814" s="22"/>
      <c r="C1814" s="23"/>
      <c r="D1814" s="51"/>
    </row>
    <row r="1815" spans="1:4" ht="12.75">
      <c r="A1815" s="22"/>
      <c r="C1815" s="23"/>
      <c r="D1815" s="51"/>
    </row>
  </sheetData>
  <sheetProtection/>
  <mergeCells count="69">
    <mergeCell ref="A1287:D1287"/>
    <mergeCell ref="A1288:D1288"/>
    <mergeCell ref="A1262:D1262"/>
    <mergeCell ref="A1263:D1263"/>
    <mergeCell ref="A1270:D1270"/>
    <mergeCell ref="A1274:D1274"/>
    <mergeCell ref="A1275:D1275"/>
    <mergeCell ref="A1230:D1230"/>
    <mergeCell ref="A1233:D1233"/>
    <mergeCell ref="A1234:D1234"/>
    <mergeCell ref="A1247:D1247"/>
    <mergeCell ref="A1259:D1259"/>
    <mergeCell ref="A1282:D1282"/>
    <mergeCell ref="A1064:D1064"/>
    <mergeCell ref="A1201:D1201"/>
    <mergeCell ref="A1204:D1204"/>
    <mergeCell ref="A1205:D1205"/>
    <mergeCell ref="A1220:D1220"/>
    <mergeCell ref="A909:D909"/>
    <mergeCell ref="A910:D910"/>
    <mergeCell ref="A945:D945"/>
    <mergeCell ref="A1001:D1001"/>
    <mergeCell ref="A1002:D1002"/>
    <mergeCell ref="A148:D148"/>
    <mergeCell ref="A655:D655"/>
    <mergeCell ref="A656:D656"/>
    <mergeCell ref="A668:D668"/>
    <mergeCell ref="A673:D673"/>
    <mergeCell ref="A677:D677"/>
    <mergeCell ref="A353:D353"/>
    <mergeCell ref="A349:D349"/>
    <mergeCell ref="A477:D477"/>
    <mergeCell ref="A379:D379"/>
    <mergeCell ref="A4:D4"/>
    <mergeCell ref="A101:D101"/>
    <mergeCell ref="A114:D114"/>
    <mergeCell ref="A5:D5"/>
    <mergeCell ref="A115:D115"/>
    <mergeCell ref="A140:D140"/>
    <mergeCell ref="B1296:C1296"/>
    <mergeCell ref="B1294:C1294"/>
    <mergeCell ref="B1295:C1295"/>
    <mergeCell ref="A678:D678"/>
    <mergeCell ref="A1229:D1229"/>
    <mergeCell ref="A708:D708"/>
    <mergeCell ref="A716:D716"/>
    <mergeCell ref="A717:D717"/>
    <mergeCell ref="A900:D900"/>
    <mergeCell ref="A906:D906"/>
    <mergeCell ref="A149:D149"/>
    <mergeCell ref="A642:D642"/>
    <mergeCell ref="A634:D634"/>
    <mergeCell ref="A478:D478"/>
    <mergeCell ref="A533:D533"/>
    <mergeCell ref="A171:D171"/>
    <mergeCell ref="A172:D172"/>
    <mergeCell ref="A310:D310"/>
    <mergeCell ref="A352:D352"/>
    <mergeCell ref="A168:D168"/>
    <mergeCell ref="A650:D650"/>
    <mergeCell ref="A651:D651"/>
    <mergeCell ref="A645:D645"/>
    <mergeCell ref="A369:D369"/>
    <mergeCell ref="A563:D563"/>
    <mergeCell ref="A564:D564"/>
    <mergeCell ref="A601:D601"/>
    <mergeCell ref="A633:D633"/>
    <mergeCell ref="A380:D380"/>
    <mergeCell ref="A448:D448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2" manualBreakCount="2">
    <brk id="128" max="3" man="1"/>
    <brk id="61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="90" zoomScaleSheetLayoutView="90" zoomScalePageLayoutView="0" workbookViewId="0" topLeftCell="A19">
      <selection activeCell="E18" sqref="E18"/>
    </sheetView>
  </sheetViews>
  <sheetFormatPr defaultColWidth="9.140625" defaultRowHeight="12.75"/>
  <cols>
    <col min="1" max="1" width="12.57421875" style="8" customWidth="1"/>
    <col min="2" max="2" width="17.140625" style="56" customWidth="1"/>
    <col min="3" max="3" width="83.7109375" style="76" customWidth="1"/>
    <col min="4" max="16384" width="9.140625" style="55" customWidth="1"/>
  </cols>
  <sheetData>
    <row r="1" spans="1:3" ht="12.75">
      <c r="A1" s="54" t="s">
        <v>1401</v>
      </c>
      <c r="B1" s="77"/>
      <c r="C1" s="82"/>
    </row>
    <row r="3" spans="1:3" ht="12.75">
      <c r="A3" s="369" t="s">
        <v>1</v>
      </c>
      <c r="B3" s="369"/>
      <c r="C3" s="369"/>
    </row>
    <row r="4" spans="1:3" ht="38.25">
      <c r="A4" s="320" t="s">
        <v>2</v>
      </c>
      <c r="B4" s="104" t="s">
        <v>3</v>
      </c>
      <c r="C4" s="103" t="s">
        <v>4</v>
      </c>
    </row>
    <row r="5" spans="1:3" ht="12.75">
      <c r="A5" s="370">
        <v>2017</v>
      </c>
      <c r="B5" s="370"/>
      <c r="C5" s="370"/>
    </row>
    <row r="6" spans="1:3" ht="102">
      <c r="A6" s="2">
        <v>6</v>
      </c>
      <c r="B6" s="28">
        <v>31167.8</v>
      </c>
      <c r="C6" s="1" t="s">
        <v>1390</v>
      </c>
    </row>
    <row r="7" spans="1:3" ht="38.25">
      <c r="A7" s="2">
        <v>2</v>
      </c>
      <c r="B7" s="28">
        <v>1194.4</v>
      </c>
      <c r="C7" s="1" t="s">
        <v>1385</v>
      </c>
    </row>
    <row r="8" spans="1:3" ht="63.75">
      <c r="A8" s="2">
        <v>3</v>
      </c>
      <c r="B8" s="28">
        <v>2452.35</v>
      </c>
      <c r="C8" s="1" t="s">
        <v>1386</v>
      </c>
    </row>
    <row r="9" spans="1:3" ht="63.75">
      <c r="A9" s="2">
        <v>27</v>
      </c>
      <c r="B9" s="28">
        <v>63039.19</v>
      </c>
      <c r="C9" s="1" t="s">
        <v>1387</v>
      </c>
    </row>
    <row r="10" spans="1:3" ht="12.75">
      <c r="A10" s="319" t="s">
        <v>0</v>
      </c>
      <c r="B10" s="323">
        <f>SUM(B6:B9)</f>
        <v>97853.74</v>
      </c>
      <c r="C10" s="1"/>
    </row>
    <row r="11" spans="1:3" ht="12.75">
      <c r="A11" s="371">
        <v>2018</v>
      </c>
      <c r="B11" s="372"/>
      <c r="C11" s="373"/>
    </row>
    <row r="12" spans="1:3" ht="153.75" customHeight="1">
      <c r="A12" s="2">
        <v>7</v>
      </c>
      <c r="B12" s="28">
        <v>68013.73</v>
      </c>
      <c r="C12" s="1" t="s">
        <v>1392</v>
      </c>
    </row>
    <row r="13" spans="1:3" ht="25.5">
      <c r="A13" s="2">
        <v>1</v>
      </c>
      <c r="B13" s="28">
        <v>888</v>
      </c>
      <c r="C13" s="1" t="s">
        <v>1388</v>
      </c>
    </row>
    <row r="14" spans="1:3" ht="25.5">
      <c r="A14" s="2">
        <v>1</v>
      </c>
      <c r="B14" s="28">
        <v>600.01</v>
      </c>
      <c r="C14" s="1" t="s">
        <v>1389</v>
      </c>
    </row>
    <row r="15" spans="1:3" ht="63.75">
      <c r="A15" s="2">
        <v>13</v>
      </c>
      <c r="B15" s="28">
        <v>30334.2</v>
      </c>
      <c r="C15" s="1" t="s">
        <v>1391</v>
      </c>
    </row>
    <row r="16" spans="1:3" ht="12.75">
      <c r="A16" s="319" t="s">
        <v>0</v>
      </c>
      <c r="B16" s="323">
        <f>SUM(B12:B15)</f>
        <v>99835.93999999999</v>
      </c>
      <c r="C16" s="1"/>
    </row>
    <row r="17" spans="1:3" ht="12.75">
      <c r="A17" s="370">
        <v>2019</v>
      </c>
      <c r="B17" s="370"/>
      <c r="C17" s="370"/>
    </row>
    <row r="18" spans="1:3" ht="178.5">
      <c r="A18" s="2">
        <v>9</v>
      </c>
      <c r="B18" s="28">
        <v>120720.56</v>
      </c>
      <c r="C18" s="1" t="s">
        <v>1408</v>
      </c>
    </row>
    <row r="19" spans="1:3" ht="25.5">
      <c r="A19" s="2">
        <v>1</v>
      </c>
      <c r="B19" s="28">
        <v>1500</v>
      </c>
      <c r="C19" s="1" t="s">
        <v>1389</v>
      </c>
    </row>
    <row r="20" spans="1:3" ht="51">
      <c r="A20" s="2">
        <v>2</v>
      </c>
      <c r="B20" s="28">
        <v>828.98</v>
      </c>
      <c r="C20" s="1" t="s">
        <v>1393</v>
      </c>
    </row>
    <row r="21" spans="1:3" ht="63.75">
      <c r="A21" s="2">
        <v>21</v>
      </c>
      <c r="B21" s="28">
        <v>24863.74</v>
      </c>
      <c r="C21" s="1" t="s">
        <v>1391</v>
      </c>
    </row>
    <row r="22" spans="1:7" s="3" customFormat="1" ht="16.5" customHeight="1">
      <c r="A22" s="319" t="s">
        <v>0</v>
      </c>
      <c r="B22" s="323">
        <f>SUM(B18:B21)</f>
        <v>147913.28</v>
      </c>
      <c r="C22" s="25"/>
      <c r="D22" s="14"/>
      <c r="E22" s="14"/>
      <c r="F22" s="14"/>
      <c r="G22" s="14"/>
    </row>
    <row r="23" spans="1:7" s="3" customFormat="1" ht="16.5" customHeight="1">
      <c r="A23" s="371">
        <v>2020</v>
      </c>
      <c r="B23" s="372"/>
      <c r="C23" s="373"/>
      <c r="D23" s="14"/>
      <c r="E23" s="14"/>
      <c r="F23" s="14"/>
      <c r="G23" s="14"/>
    </row>
    <row r="24" spans="1:7" s="3" customFormat="1" ht="28.5" customHeight="1">
      <c r="A24" s="2">
        <v>1</v>
      </c>
      <c r="B24" s="28">
        <v>588.99</v>
      </c>
      <c r="C24" s="1" t="s">
        <v>1407</v>
      </c>
      <c r="D24" s="14"/>
      <c r="E24" s="14"/>
      <c r="F24" s="14"/>
      <c r="G24" s="14"/>
    </row>
    <row r="25" spans="1:7" s="3" customFormat="1" ht="16.5" customHeight="1">
      <c r="A25" s="319" t="s">
        <v>0</v>
      </c>
      <c r="B25" s="323">
        <f>SUM(B24)</f>
        <v>588.99</v>
      </c>
      <c r="C25" s="25"/>
      <c r="D25" s="14"/>
      <c r="E25" s="14"/>
      <c r="F25" s="14"/>
      <c r="G25" s="14"/>
    </row>
    <row r="28" spans="1:2" ht="19.5" customHeight="1">
      <c r="A28" s="324" t="s">
        <v>1394</v>
      </c>
      <c r="B28" s="325">
        <f>B22+B16+B10+B25</f>
        <v>346191.94999999995</v>
      </c>
    </row>
    <row r="30" spans="1:2" ht="25.5">
      <c r="A30" s="320" t="s">
        <v>1395</v>
      </c>
      <c r="B30" s="104">
        <v>14912</v>
      </c>
    </row>
  </sheetData>
  <sheetProtection/>
  <mergeCells count="5">
    <mergeCell ref="A3:C3"/>
    <mergeCell ref="A5:C5"/>
    <mergeCell ref="A11:C11"/>
    <mergeCell ref="A17:C17"/>
    <mergeCell ref="A23:C23"/>
  </mergeCells>
  <printOptions/>
  <pageMargins left="0.75" right="0.75" top="1" bottom="1" header="0.5" footer="0.5"/>
  <pageSetup fitToHeight="0" fitToWidth="1" horizontalDpi="600" verticalDpi="600" orientation="portrait" paperSize="9" scale="77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view="pageBreakPreview" zoomScaleSheetLayoutView="100" zoomScalePageLayoutView="0" workbookViewId="0" topLeftCell="A13">
      <selection activeCell="C8" sqref="C8:D8"/>
    </sheetView>
  </sheetViews>
  <sheetFormatPr defaultColWidth="9.140625" defaultRowHeight="12.75"/>
  <cols>
    <col min="1" max="1" width="5.8515625" style="73" customWidth="1"/>
    <col min="2" max="2" width="42.421875" style="0" customWidth="1"/>
    <col min="3" max="4" width="20.140625" style="62" customWidth="1"/>
    <col min="5" max="5" width="16.57421875" style="0" customWidth="1"/>
  </cols>
  <sheetData>
    <row r="1" spans="2:4" ht="16.5">
      <c r="B1" s="5" t="s">
        <v>1402</v>
      </c>
      <c r="D1" s="63"/>
    </row>
    <row r="2" ht="16.5">
      <c r="B2" s="5"/>
    </row>
    <row r="3" spans="2:4" ht="12.75" customHeight="1">
      <c r="B3" s="374" t="s">
        <v>57</v>
      </c>
      <c r="C3" s="374"/>
      <c r="D3" s="374"/>
    </row>
    <row r="4" spans="1:5" ht="25.5">
      <c r="A4" s="105" t="s">
        <v>17</v>
      </c>
      <c r="B4" s="105" t="s">
        <v>15</v>
      </c>
      <c r="C4" s="104" t="s">
        <v>26</v>
      </c>
      <c r="D4" s="104" t="s">
        <v>14</v>
      </c>
      <c r="E4" s="105" t="s">
        <v>1379</v>
      </c>
    </row>
    <row r="5" spans="1:5" ht="26.25" customHeight="1">
      <c r="A5" s="375">
        <v>1</v>
      </c>
      <c r="B5" s="15" t="s">
        <v>66</v>
      </c>
      <c r="C5" s="34">
        <v>5913989.99</v>
      </c>
      <c r="D5" s="34"/>
      <c r="E5" s="40"/>
    </row>
    <row r="6" spans="1:5" ht="26.25" customHeight="1">
      <c r="A6" s="376"/>
      <c r="B6" s="78" t="s">
        <v>1380</v>
      </c>
      <c r="C6" s="34">
        <v>336556.25</v>
      </c>
      <c r="D6" s="34"/>
      <c r="E6" s="40"/>
    </row>
    <row r="7" spans="1:5" s="4" customFormat="1" ht="26.25" customHeight="1">
      <c r="A7" s="13">
        <v>2</v>
      </c>
      <c r="B7" s="26" t="s">
        <v>71</v>
      </c>
      <c r="C7" s="34">
        <f>1563983.13+10499</f>
        <v>1574482.13</v>
      </c>
      <c r="D7" s="34"/>
      <c r="E7" s="89"/>
    </row>
    <row r="8" spans="1:5" s="4" customFormat="1" ht="26.25" customHeight="1">
      <c r="A8" s="41">
        <v>3</v>
      </c>
      <c r="B8" s="15" t="s">
        <v>76</v>
      </c>
      <c r="C8" s="64">
        <v>841488.88</v>
      </c>
      <c r="D8" s="34">
        <v>195626.32</v>
      </c>
      <c r="E8" s="89"/>
    </row>
    <row r="9" spans="1:5" s="4" customFormat="1" ht="26.25" customHeight="1">
      <c r="A9" s="13">
        <v>4</v>
      </c>
      <c r="B9" s="68" t="s">
        <v>82</v>
      </c>
      <c r="C9" s="65">
        <f>1269937.09+3368.96</f>
        <v>1273306.05</v>
      </c>
      <c r="D9" s="65">
        <v>45636.85</v>
      </c>
      <c r="E9" s="89"/>
    </row>
    <row r="10" spans="1:5" s="4" customFormat="1" ht="26.25" customHeight="1">
      <c r="A10" s="41">
        <v>5</v>
      </c>
      <c r="B10" s="15" t="s">
        <v>87</v>
      </c>
      <c r="C10" s="34">
        <v>1853547.74</v>
      </c>
      <c r="D10" s="69">
        <v>87045.79</v>
      </c>
      <c r="E10" s="89"/>
    </row>
    <row r="11" spans="1:5" s="4" customFormat="1" ht="26.25" customHeight="1">
      <c r="A11" s="13">
        <v>6</v>
      </c>
      <c r="B11" s="26" t="s">
        <v>91</v>
      </c>
      <c r="C11" s="70">
        <v>1627623.9</v>
      </c>
      <c r="D11" s="71">
        <v>226602.58</v>
      </c>
      <c r="E11" s="89"/>
    </row>
    <row r="12" spans="1:5" s="4" customFormat="1" ht="26.25" customHeight="1">
      <c r="A12" s="41">
        <v>7</v>
      </c>
      <c r="B12" s="26" t="s">
        <v>95</v>
      </c>
      <c r="C12" s="34">
        <f>277520.13+217080.24+467084.57+9180+576810.96+18771.94+303507.09+283064.57+623885.2+29058.86+6356.64</f>
        <v>2812320.2</v>
      </c>
      <c r="D12" s="34">
        <v>74681.14</v>
      </c>
      <c r="E12" s="318">
        <v>6356.64</v>
      </c>
    </row>
    <row r="13" spans="1:5" ht="26.25" customHeight="1">
      <c r="A13" s="13">
        <v>8</v>
      </c>
      <c r="B13" s="26" t="s">
        <v>100</v>
      </c>
      <c r="C13" s="34">
        <f>1309037.69+44077.6</f>
        <v>1353115.29</v>
      </c>
      <c r="D13" s="34">
        <v>45930.02</v>
      </c>
      <c r="E13" s="40"/>
    </row>
    <row r="14" spans="1:5" s="4" customFormat="1" ht="26.25" customHeight="1">
      <c r="A14" s="41">
        <v>9</v>
      </c>
      <c r="B14" s="1" t="s">
        <v>106</v>
      </c>
      <c r="C14" s="74">
        <f>553507+13629</f>
        <v>567136</v>
      </c>
      <c r="D14" s="34">
        <v>31478</v>
      </c>
      <c r="E14" s="89"/>
    </row>
    <row r="15" spans="1:5" s="4" customFormat="1" ht="26.25" customHeight="1">
      <c r="A15" s="13">
        <v>10</v>
      </c>
      <c r="B15" s="26" t="s">
        <v>111</v>
      </c>
      <c r="C15" s="74">
        <v>59607.16</v>
      </c>
      <c r="D15" s="34"/>
      <c r="E15" s="89"/>
    </row>
    <row r="16" spans="1:5" s="4" customFormat="1" ht="26.25" customHeight="1">
      <c r="A16" s="41">
        <v>11</v>
      </c>
      <c r="B16" s="26" t="s">
        <v>116</v>
      </c>
      <c r="C16" s="286">
        <f>1114186.94+19391.05</f>
        <v>1133577.99</v>
      </c>
      <c r="D16" s="34"/>
      <c r="E16" s="40"/>
    </row>
    <row r="17" spans="1:5" s="4" customFormat="1" ht="26.25" customHeight="1">
      <c r="A17" s="13">
        <v>12</v>
      </c>
      <c r="B17" s="1" t="s">
        <v>122</v>
      </c>
      <c r="C17" s="74">
        <v>373893.56999999995</v>
      </c>
      <c r="D17" s="34"/>
      <c r="E17" s="89"/>
    </row>
    <row r="18" spans="1:5" s="4" customFormat="1" ht="26.25" customHeight="1">
      <c r="A18" s="41">
        <v>13</v>
      </c>
      <c r="B18" s="26" t="s">
        <v>126</v>
      </c>
      <c r="C18" s="74">
        <v>1747049.45</v>
      </c>
      <c r="D18" s="34"/>
      <c r="E18" s="89"/>
    </row>
    <row r="19" spans="1:5" s="4" customFormat="1" ht="26.25" customHeight="1">
      <c r="A19" s="13">
        <v>14</v>
      </c>
      <c r="B19" s="1" t="s">
        <v>131</v>
      </c>
      <c r="C19" s="74">
        <f>6839576.21+71225.64</f>
        <v>6910801.85</v>
      </c>
      <c r="D19" s="34">
        <v>86419.98</v>
      </c>
      <c r="E19" s="89"/>
    </row>
    <row r="20" spans="1:5" s="4" customFormat="1" ht="26.25" customHeight="1">
      <c r="A20" s="41">
        <v>15</v>
      </c>
      <c r="B20" s="1" t="s">
        <v>136</v>
      </c>
      <c r="C20" s="303">
        <v>5792005.500000001</v>
      </c>
      <c r="D20" s="34">
        <v>43909.82</v>
      </c>
      <c r="E20" s="89"/>
    </row>
    <row r="21" spans="1:5" s="4" customFormat="1" ht="26.25" customHeight="1">
      <c r="A21" s="13">
        <v>16</v>
      </c>
      <c r="B21" s="26" t="s">
        <v>142</v>
      </c>
      <c r="C21" s="74">
        <v>369571.95</v>
      </c>
      <c r="D21" s="34">
        <v>4606.08</v>
      </c>
      <c r="E21" s="89"/>
    </row>
    <row r="22" spans="1:5" s="4" customFormat="1" ht="26.25" customHeight="1">
      <c r="A22" s="41">
        <v>17</v>
      </c>
      <c r="B22" s="26" t="s">
        <v>145</v>
      </c>
      <c r="C22" s="74">
        <v>237157.17</v>
      </c>
      <c r="D22" s="34">
        <v>182585</v>
      </c>
      <c r="E22" s="89"/>
    </row>
    <row r="23" spans="1:5" s="4" customFormat="1" ht="26.25" customHeight="1">
      <c r="A23" s="13">
        <v>18</v>
      </c>
      <c r="B23" s="1" t="s">
        <v>148</v>
      </c>
      <c r="C23" s="74">
        <v>1194015.93</v>
      </c>
      <c r="D23" s="34">
        <v>34666.88</v>
      </c>
      <c r="E23" s="40"/>
    </row>
    <row r="24" spans="1:5" s="4" customFormat="1" ht="26.25" customHeight="1">
      <c r="A24" s="41">
        <v>19</v>
      </c>
      <c r="B24" s="26" t="s">
        <v>153</v>
      </c>
      <c r="C24" s="65">
        <v>259485</v>
      </c>
      <c r="D24" s="34"/>
      <c r="E24" s="89"/>
    </row>
    <row r="25" spans="1:5" s="4" customFormat="1" ht="26.25" customHeight="1">
      <c r="A25" s="13">
        <v>20</v>
      </c>
      <c r="B25" s="26" t="s">
        <v>159</v>
      </c>
      <c r="C25" s="74">
        <v>54504</v>
      </c>
      <c r="D25" s="34"/>
      <c r="E25" s="40"/>
    </row>
    <row r="26" spans="1:5" s="4" customFormat="1" ht="26.25" customHeight="1">
      <c r="A26" s="41">
        <v>21</v>
      </c>
      <c r="B26" s="26" t="s">
        <v>163</v>
      </c>
      <c r="C26" s="74">
        <v>172340.38</v>
      </c>
      <c r="D26" s="34">
        <v>134254.46</v>
      </c>
      <c r="E26" s="89"/>
    </row>
    <row r="27" spans="1:5" ht="18" customHeight="1">
      <c r="A27" s="72"/>
      <c r="B27" s="326" t="s">
        <v>16</v>
      </c>
      <c r="C27" s="66">
        <f>SUM(C5:C26)</f>
        <v>36457576.38</v>
      </c>
      <c r="D27" s="66">
        <f>SUM(D5:D26)</f>
        <v>1193442.92</v>
      </c>
      <c r="E27" s="66">
        <f>SUM(E5:E26)</f>
        <v>6356.64</v>
      </c>
    </row>
    <row r="28" spans="2:4" ht="12.75">
      <c r="B28" s="4"/>
      <c r="C28" s="67"/>
      <c r="D28" s="67"/>
    </row>
    <row r="29" spans="2:4" ht="12.75">
      <c r="B29" s="4"/>
      <c r="C29" s="67"/>
      <c r="D29" s="67"/>
    </row>
    <row r="30" spans="2:4" ht="12.75">
      <c r="B30" s="4"/>
      <c r="C30" s="67"/>
      <c r="D30" s="67"/>
    </row>
    <row r="31" spans="2:4" ht="12.75">
      <c r="B31" s="4"/>
      <c r="C31" s="67"/>
      <c r="D31" s="67"/>
    </row>
    <row r="32" spans="2:4" ht="12.75">
      <c r="B32" s="4"/>
      <c r="C32" s="67"/>
      <c r="D32" s="67"/>
    </row>
    <row r="33" spans="2:4" ht="12.75">
      <c r="B33" s="4"/>
      <c r="C33" s="67"/>
      <c r="D33" s="67"/>
    </row>
    <row r="34" spans="2:4" ht="12.75">
      <c r="B34" s="4"/>
      <c r="C34" s="67"/>
      <c r="D34" s="67"/>
    </row>
    <row r="35" spans="2:4" ht="12.75">
      <c r="B35" s="4"/>
      <c r="C35" s="67"/>
      <c r="D35" s="67"/>
    </row>
    <row r="36" spans="2:4" ht="12.75">
      <c r="B36" s="4"/>
      <c r="C36" s="67"/>
      <c r="D36" s="67"/>
    </row>
    <row r="37" spans="2:4" ht="12.75">
      <c r="B37" s="4"/>
      <c r="C37" s="67"/>
      <c r="D37" s="67"/>
    </row>
  </sheetData>
  <sheetProtection/>
  <mergeCells count="2">
    <mergeCell ref="B3:D3"/>
    <mergeCell ref="A5:A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view="pageBreakPreview" zoomScale="60" zoomScalePageLayoutView="0" workbookViewId="0" topLeftCell="A22">
      <selection activeCell="B69" sqref="B69:G72"/>
    </sheetView>
  </sheetViews>
  <sheetFormatPr defaultColWidth="9.140625" defaultRowHeight="12.75"/>
  <cols>
    <col min="1" max="1" width="5.00390625" style="6" customWidth="1"/>
    <col min="2" max="2" width="28.57421875" style="6" customWidth="1"/>
    <col min="3" max="3" width="22.57421875" style="6" customWidth="1"/>
    <col min="4" max="4" width="14.8515625" style="6" customWidth="1"/>
    <col min="5" max="5" width="13.421875" style="6" customWidth="1"/>
    <col min="6" max="6" width="16.8515625" style="6" customWidth="1"/>
    <col min="7" max="7" width="19.00390625" style="6" customWidth="1"/>
    <col min="8" max="8" width="19.421875" style="6" customWidth="1"/>
    <col min="9" max="9" width="28.28125" style="6" customWidth="1"/>
    <col min="10" max="16384" width="9.140625" style="6" customWidth="1"/>
  </cols>
  <sheetData>
    <row r="1" spans="2:8" ht="12.75">
      <c r="B1" s="21" t="s">
        <v>1403</v>
      </c>
      <c r="H1" s="21"/>
    </row>
    <row r="2" spans="1:9" ht="51">
      <c r="A2" s="108" t="s">
        <v>8</v>
      </c>
      <c r="B2" s="109" t="s">
        <v>28</v>
      </c>
      <c r="C2" s="110" t="s">
        <v>29</v>
      </c>
      <c r="D2" s="110" t="s">
        <v>435</v>
      </c>
      <c r="E2" s="110" t="s">
        <v>19</v>
      </c>
      <c r="F2" s="110" t="s">
        <v>30</v>
      </c>
      <c r="G2" s="110" t="s">
        <v>31</v>
      </c>
      <c r="H2" s="110" t="s">
        <v>32</v>
      </c>
      <c r="I2" s="110" t="s">
        <v>33</v>
      </c>
    </row>
    <row r="3" spans="1:9" ht="12.75">
      <c r="A3" s="377" t="s">
        <v>1381</v>
      </c>
      <c r="B3" s="378"/>
      <c r="C3" s="378"/>
      <c r="D3" s="379"/>
      <c r="E3" s="99"/>
      <c r="F3" s="99"/>
      <c r="G3" s="99"/>
      <c r="H3" s="99"/>
      <c r="I3" s="99"/>
    </row>
    <row r="4" spans="1:9" ht="12.75">
      <c r="A4" s="93">
        <v>1</v>
      </c>
      <c r="B4" s="207" t="s">
        <v>681</v>
      </c>
      <c r="C4" s="208"/>
      <c r="D4" s="209"/>
      <c r="E4" s="210">
        <v>2013</v>
      </c>
      <c r="F4" s="211"/>
      <c r="G4" s="212">
        <v>2500</v>
      </c>
      <c r="H4" s="211" t="s">
        <v>274</v>
      </c>
      <c r="I4" s="213"/>
    </row>
    <row r="5" spans="1:9" ht="12.75">
      <c r="A5" s="93">
        <v>2</v>
      </c>
      <c r="B5" s="214" t="s">
        <v>682</v>
      </c>
      <c r="C5" s="215">
        <v>347770</v>
      </c>
      <c r="D5" s="216" t="s">
        <v>683</v>
      </c>
      <c r="E5" s="217">
        <v>2013</v>
      </c>
      <c r="F5" s="218" t="s">
        <v>684</v>
      </c>
      <c r="G5" s="219">
        <v>760.37</v>
      </c>
      <c r="H5" s="220" t="s">
        <v>274</v>
      </c>
      <c r="I5" s="94"/>
    </row>
    <row r="6" spans="1:9" ht="12.75">
      <c r="A6" s="93">
        <v>3</v>
      </c>
      <c r="B6" s="214" t="s">
        <v>685</v>
      </c>
      <c r="C6" s="215" t="s">
        <v>686</v>
      </c>
      <c r="D6" s="221" t="s">
        <v>687</v>
      </c>
      <c r="E6" s="217">
        <v>2013</v>
      </c>
      <c r="F6" s="218" t="s">
        <v>688</v>
      </c>
      <c r="G6" s="219">
        <v>1008.6</v>
      </c>
      <c r="H6" s="220" t="s">
        <v>274</v>
      </c>
      <c r="I6" s="94"/>
    </row>
    <row r="7" spans="1:9" ht="25.5">
      <c r="A7" s="93">
        <v>4</v>
      </c>
      <c r="B7" s="222" t="s">
        <v>689</v>
      </c>
      <c r="C7" s="215" t="s">
        <v>690</v>
      </c>
      <c r="D7" s="221" t="s">
        <v>691</v>
      </c>
      <c r="E7" s="217">
        <v>2013</v>
      </c>
      <c r="F7" s="218" t="s">
        <v>692</v>
      </c>
      <c r="G7" s="219">
        <v>5263.08</v>
      </c>
      <c r="H7" s="220" t="s">
        <v>274</v>
      </c>
      <c r="I7" s="94"/>
    </row>
    <row r="8" spans="1:9" ht="12.75">
      <c r="A8" s="93">
        <v>5</v>
      </c>
      <c r="B8" s="214" t="s">
        <v>693</v>
      </c>
      <c r="C8" s="215" t="s">
        <v>694</v>
      </c>
      <c r="D8" s="221" t="s">
        <v>695</v>
      </c>
      <c r="E8" s="217">
        <v>2014</v>
      </c>
      <c r="F8" s="218" t="s">
        <v>696</v>
      </c>
      <c r="G8" s="219">
        <v>13276.62</v>
      </c>
      <c r="H8" s="220" t="s">
        <v>274</v>
      </c>
      <c r="I8" s="94"/>
    </row>
    <row r="9" spans="1:9" ht="25.5">
      <c r="A9" s="93">
        <v>6</v>
      </c>
      <c r="B9" s="214" t="s">
        <v>697</v>
      </c>
      <c r="C9" s="215" t="s">
        <v>698</v>
      </c>
      <c r="D9" s="221" t="s">
        <v>699</v>
      </c>
      <c r="E9" s="217">
        <v>2014</v>
      </c>
      <c r="F9" s="218" t="s">
        <v>700</v>
      </c>
      <c r="G9" s="219">
        <v>12971.79</v>
      </c>
      <c r="H9" s="220" t="s">
        <v>274</v>
      </c>
      <c r="I9" s="94"/>
    </row>
    <row r="10" spans="1:9" ht="12.75">
      <c r="A10" s="93">
        <v>7</v>
      </c>
      <c r="B10" s="214" t="s">
        <v>701</v>
      </c>
      <c r="C10" s="215" t="s">
        <v>702</v>
      </c>
      <c r="D10" s="221" t="s">
        <v>703</v>
      </c>
      <c r="E10" s="217">
        <v>2015</v>
      </c>
      <c r="F10" s="218" t="s">
        <v>704</v>
      </c>
      <c r="G10" s="219">
        <v>5076.04</v>
      </c>
      <c r="H10" s="220" t="s">
        <v>274</v>
      </c>
      <c r="I10" s="94"/>
    </row>
    <row r="11" spans="1:9" ht="12.75">
      <c r="A11" s="93">
        <v>8</v>
      </c>
      <c r="B11" s="214" t="s">
        <v>705</v>
      </c>
      <c r="C11" s="215" t="s">
        <v>706</v>
      </c>
      <c r="D11" s="221" t="s">
        <v>707</v>
      </c>
      <c r="E11" s="217">
        <v>2015</v>
      </c>
      <c r="F11" s="218" t="s">
        <v>708</v>
      </c>
      <c r="G11" s="219">
        <v>18450</v>
      </c>
      <c r="H11" s="220" t="s">
        <v>274</v>
      </c>
      <c r="I11" s="94"/>
    </row>
    <row r="12" spans="1:9" ht="25.5">
      <c r="A12" s="93">
        <v>9</v>
      </c>
      <c r="B12" s="222" t="s">
        <v>709</v>
      </c>
      <c r="C12" s="215" t="s">
        <v>710</v>
      </c>
      <c r="D12" s="221" t="s">
        <v>711</v>
      </c>
      <c r="E12" s="217">
        <v>2015</v>
      </c>
      <c r="F12" s="218" t="s">
        <v>712</v>
      </c>
      <c r="G12" s="219">
        <v>15007.23</v>
      </c>
      <c r="H12" s="220" t="s">
        <v>274</v>
      </c>
      <c r="I12" s="94"/>
    </row>
    <row r="13" spans="1:9" ht="12.75">
      <c r="A13" s="93">
        <v>10</v>
      </c>
      <c r="B13" s="214" t="s">
        <v>713</v>
      </c>
      <c r="C13" s="215">
        <v>59813034</v>
      </c>
      <c r="D13" s="221" t="s">
        <v>714</v>
      </c>
      <c r="E13" s="217">
        <v>2015</v>
      </c>
      <c r="F13" s="218" t="s">
        <v>712</v>
      </c>
      <c r="G13" s="219">
        <v>10873.2</v>
      </c>
      <c r="H13" s="220" t="s">
        <v>274</v>
      </c>
      <c r="I13" s="94"/>
    </row>
    <row r="14" spans="1:9" ht="12.75">
      <c r="A14" s="93">
        <v>11</v>
      </c>
      <c r="B14" s="214" t="s">
        <v>715</v>
      </c>
      <c r="C14" s="215"/>
      <c r="D14" s="221"/>
      <c r="E14" s="217">
        <v>2015</v>
      </c>
      <c r="F14" s="218"/>
      <c r="G14" s="219">
        <v>3338.22</v>
      </c>
      <c r="H14" s="220" t="s">
        <v>274</v>
      </c>
      <c r="I14" s="94"/>
    </row>
    <row r="15" spans="1:9" ht="12.75">
      <c r="A15" s="93">
        <v>12</v>
      </c>
      <c r="B15" s="223" t="s">
        <v>716</v>
      </c>
      <c r="C15" s="224"/>
      <c r="D15" s="225"/>
      <c r="E15" s="179">
        <v>2016</v>
      </c>
      <c r="F15" s="180" t="s">
        <v>717</v>
      </c>
      <c r="G15" s="226">
        <v>6752.7</v>
      </c>
      <c r="H15" s="220" t="s">
        <v>274</v>
      </c>
      <c r="I15" s="94"/>
    </row>
    <row r="16" spans="1:9" ht="12.75">
      <c r="A16" s="93">
        <v>13</v>
      </c>
      <c r="B16" s="223" t="s">
        <v>718</v>
      </c>
      <c r="C16" s="224"/>
      <c r="D16" s="225"/>
      <c r="E16" s="179">
        <v>2016</v>
      </c>
      <c r="F16" s="180" t="s">
        <v>717</v>
      </c>
      <c r="G16" s="226">
        <v>10270.5</v>
      </c>
      <c r="H16" s="220" t="s">
        <v>274</v>
      </c>
      <c r="I16" s="94"/>
    </row>
    <row r="17" spans="1:9" ht="12.75">
      <c r="A17" s="93">
        <v>14</v>
      </c>
      <c r="B17" s="223" t="s">
        <v>719</v>
      </c>
      <c r="C17" s="224"/>
      <c r="D17" s="225"/>
      <c r="E17" s="179">
        <v>2016</v>
      </c>
      <c r="F17" s="180"/>
      <c r="G17" s="226">
        <v>1703.55</v>
      </c>
      <c r="H17" s="220" t="s">
        <v>274</v>
      </c>
      <c r="I17" s="94"/>
    </row>
    <row r="18" spans="1:9" ht="12.75">
      <c r="A18" s="93">
        <v>15</v>
      </c>
      <c r="B18" s="223" t="s">
        <v>720</v>
      </c>
      <c r="C18" s="224"/>
      <c r="D18" s="225"/>
      <c r="E18" s="179">
        <v>2016</v>
      </c>
      <c r="F18" s="180"/>
      <c r="G18" s="226">
        <v>2192</v>
      </c>
      <c r="H18" s="220" t="s">
        <v>274</v>
      </c>
      <c r="I18" s="94"/>
    </row>
    <row r="19" spans="1:9" ht="12.75">
      <c r="A19" s="93">
        <v>16</v>
      </c>
      <c r="B19" s="223" t="s">
        <v>721</v>
      </c>
      <c r="C19" s="224"/>
      <c r="D19" s="225"/>
      <c r="E19" s="179">
        <v>2016</v>
      </c>
      <c r="F19" s="180"/>
      <c r="G19" s="226">
        <v>18328.23</v>
      </c>
      <c r="H19" s="220" t="s">
        <v>274</v>
      </c>
      <c r="I19" s="94"/>
    </row>
    <row r="20" spans="1:9" ht="25.5">
      <c r="A20" s="93">
        <v>17</v>
      </c>
      <c r="B20" s="227" t="s">
        <v>722</v>
      </c>
      <c r="C20" s="224"/>
      <c r="D20" s="225"/>
      <c r="E20" s="179">
        <v>2016</v>
      </c>
      <c r="F20" s="180"/>
      <c r="G20" s="226">
        <v>890</v>
      </c>
      <c r="H20" s="220" t="s">
        <v>274</v>
      </c>
      <c r="I20" s="94"/>
    </row>
    <row r="21" spans="1:9" ht="12.75">
      <c r="A21" s="93">
        <v>18</v>
      </c>
      <c r="B21" s="223" t="s">
        <v>723</v>
      </c>
      <c r="C21" s="224"/>
      <c r="D21" s="225"/>
      <c r="E21" s="179">
        <v>2016</v>
      </c>
      <c r="F21" s="180"/>
      <c r="G21" s="226">
        <v>1644.88</v>
      </c>
      <c r="H21" s="220" t="s">
        <v>274</v>
      </c>
      <c r="I21" s="94"/>
    </row>
    <row r="22" spans="1:9" ht="25.5">
      <c r="A22" s="93">
        <v>19</v>
      </c>
      <c r="B22" s="227" t="s">
        <v>724</v>
      </c>
      <c r="C22" s="224"/>
      <c r="D22" s="225"/>
      <c r="E22" s="179">
        <v>2016</v>
      </c>
      <c r="F22" s="180"/>
      <c r="G22" s="226">
        <v>744.84</v>
      </c>
      <c r="H22" s="220" t="s">
        <v>274</v>
      </c>
      <c r="I22" s="94"/>
    </row>
    <row r="23" spans="1:9" ht="12.75">
      <c r="A23" s="93">
        <v>20</v>
      </c>
      <c r="B23" s="223" t="s">
        <v>725</v>
      </c>
      <c r="C23" s="224"/>
      <c r="D23" s="225"/>
      <c r="E23" s="179">
        <v>2016</v>
      </c>
      <c r="F23" s="180"/>
      <c r="G23" s="226">
        <v>496</v>
      </c>
      <c r="H23" s="220" t="s">
        <v>274</v>
      </c>
      <c r="I23" s="94"/>
    </row>
    <row r="24" spans="1:9" ht="25.5">
      <c r="A24" s="93">
        <v>21</v>
      </c>
      <c r="B24" s="227" t="s">
        <v>726</v>
      </c>
      <c r="C24" s="224"/>
      <c r="D24" s="225"/>
      <c r="E24" s="179">
        <v>2016</v>
      </c>
      <c r="F24" s="180"/>
      <c r="G24" s="226">
        <v>665</v>
      </c>
      <c r="H24" s="220" t="s">
        <v>274</v>
      </c>
      <c r="I24" s="94"/>
    </row>
    <row r="25" spans="1:9" ht="12.75">
      <c r="A25" s="93">
        <v>22</v>
      </c>
      <c r="B25" s="223" t="s">
        <v>727</v>
      </c>
      <c r="C25" s="224"/>
      <c r="D25" s="225"/>
      <c r="E25" s="179">
        <v>2017</v>
      </c>
      <c r="F25" s="180" t="s">
        <v>728</v>
      </c>
      <c r="G25" s="226">
        <v>1050</v>
      </c>
      <c r="H25" s="220" t="s">
        <v>274</v>
      </c>
      <c r="I25" s="228"/>
    </row>
    <row r="26" spans="1:9" ht="12.75">
      <c r="A26" s="93">
        <v>23</v>
      </c>
      <c r="B26" s="223" t="s">
        <v>729</v>
      </c>
      <c r="C26" s="224"/>
      <c r="D26" s="225"/>
      <c r="E26" s="179">
        <v>2017</v>
      </c>
      <c r="F26" s="180" t="s">
        <v>730</v>
      </c>
      <c r="G26" s="226">
        <v>700</v>
      </c>
      <c r="H26" s="218" t="s">
        <v>274</v>
      </c>
      <c r="I26" s="94"/>
    </row>
    <row r="27" spans="1:9" ht="25.5">
      <c r="A27" s="93">
        <v>24</v>
      </c>
      <c r="B27" s="227" t="s">
        <v>731</v>
      </c>
      <c r="C27" s="224"/>
      <c r="D27" s="225"/>
      <c r="E27" s="179">
        <v>2017</v>
      </c>
      <c r="F27" s="180" t="s">
        <v>732</v>
      </c>
      <c r="G27" s="226">
        <v>2190.21</v>
      </c>
      <c r="H27" s="218" t="s">
        <v>274</v>
      </c>
      <c r="I27" s="228"/>
    </row>
    <row r="28" spans="1:9" ht="12.75">
      <c r="A28" s="93">
        <v>25</v>
      </c>
      <c r="B28" s="229" t="s">
        <v>733</v>
      </c>
      <c r="C28" s="95"/>
      <c r="D28" s="95"/>
      <c r="E28" s="230">
        <v>2018</v>
      </c>
      <c r="F28" s="231" t="s">
        <v>734</v>
      </c>
      <c r="G28" s="232">
        <v>760</v>
      </c>
      <c r="H28" s="218" t="s">
        <v>274</v>
      </c>
      <c r="I28" s="94"/>
    </row>
    <row r="29" spans="1:9" ht="12.75">
      <c r="A29" s="93">
        <v>26</v>
      </c>
      <c r="B29" s="229" t="s">
        <v>735</v>
      </c>
      <c r="C29" s="95"/>
      <c r="D29" s="95"/>
      <c r="E29" s="179">
        <v>2018</v>
      </c>
      <c r="F29" s="180" t="s">
        <v>728</v>
      </c>
      <c r="G29" s="94">
        <v>615</v>
      </c>
      <c r="H29" s="218" t="s">
        <v>274</v>
      </c>
      <c r="I29" s="233"/>
    </row>
    <row r="30" spans="1:9" ht="12.75">
      <c r="A30" s="381" t="s">
        <v>0</v>
      </c>
      <c r="B30" s="382"/>
      <c r="C30" s="382"/>
      <c r="D30" s="382"/>
      <c r="E30" s="382"/>
      <c r="F30" s="383"/>
      <c r="G30" s="234">
        <f>SUM(G4:G29)</f>
        <v>137528.05999999997</v>
      </c>
      <c r="H30" s="96"/>
      <c r="I30" s="96"/>
    </row>
    <row r="31" spans="1:9" ht="12.75">
      <c r="A31" s="377" t="s">
        <v>1382</v>
      </c>
      <c r="B31" s="378"/>
      <c r="C31" s="378"/>
      <c r="D31" s="379"/>
      <c r="E31" s="99"/>
      <c r="F31" s="99"/>
      <c r="G31" s="99"/>
      <c r="H31" s="99"/>
      <c r="I31" s="99"/>
    </row>
    <row r="32" spans="1:9" ht="12.75">
      <c r="A32" s="93">
        <v>1</v>
      </c>
      <c r="B32" s="235" t="s">
        <v>831</v>
      </c>
      <c r="C32" s="167">
        <v>414108874</v>
      </c>
      <c r="D32" s="236" t="s">
        <v>832</v>
      </c>
      <c r="E32" s="178">
        <v>2014</v>
      </c>
      <c r="F32" s="237" t="s">
        <v>833</v>
      </c>
      <c r="G32" s="259">
        <v>3389.09</v>
      </c>
      <c r="H32" s="168" t="s">
        <v>274</v>
      </c>
      <c r="I32" s="237" t="s">
        <v>834</v>
      </c>
    </row>
    <row r="33" spans="1:9" ht="12.75">
      <c r="A33" s="93">
        <v>2</v>
      </c>
      <c r="B33" s="229" t="s">
        <v>835</v>
      </c>
      <c r="C33" s="172">
        <v>314029783</v>
      </c>
      <c r="D33" s="236" t="s">
        <v>832</v>
      </c>
      <c r="E33" s="179">
        <v>2014</v>
      </c>
      <c r="F33" s="180" t="s">
        <v>833</v>
      </c>
      <c r="G33" s="260">
        <v>956.63</v>
      </c>
      <c r="H33" s="168" t="s">
        <v>274</v>
      </c>
      <c r="I33" s="237" t="s">
        <v>834</v>
      </c>
    </row>
    <row r="34" spans="1:9" ht="12.75">
      <c r="A34" s="93">
        <v>3</v>
      </c>
      <c r="B34" s="238" t="s">
        <v>836</v>
      </c>
      <c r="C34" s="239"/>
      <c r="D34" s="240"/>
      <c r="E34" s="230"/>
      <c r="F34" s="231"/>
      <c r="G34" s="261">
        <v>5541.15</v>
      </c>
      <c r="H34" s="168" t="s">
        <v>274</v>
      </c>
      <c r="I34" s="237" t="s">
        <v>834</v>
      </c>
    </row>
    <row r="35" spans="1:9" ht="12.75">
      <c r="A35" s="93">
        <v>4</v>
      </c>
      <c r="B35" s="242" t="s">
        <v>837</v>
      </c>
      <c r="C35" s="215"/>
      <c r="D35" s="243" t="s">
        <v>838</v>
      </c>
      <c r="E35" s="179">
        <v>2014</v>
      </c>
      <c r="F35" s="180" t="s">
        <v>839</v>
      </c>
      <c r="G35" s="260">
        <v>12000</v>
      </c>
      <c r="H35" s="168" t="s">
        <v>274</v>
      </c>
      <c r="I35" s="237" t="s">
        <v>834</v>
      </c>
    </row>
    <row r="36" spans="1:9" ht="12.75">
      <c r="A36" s="93">
        <v>5</v>
      </c>
      <c r="B36" s="242" t="s">
        <v>840</v>
      </c>
      <c r="C36" s="244" t="s">
        <v>841</v>
      </c>
      <c r="D36" s="245"/>
      <c r="E36" s="231"/>
      <c r="F36" s="231"/>
      <c r="G36" s="261">
        <v>1998</v>
      </c>
      <c r="H36" s="231" t="s">
        <v>274</v>
      </c>
      <c r="I36" s="237" t="s">
        <v>834</v>
      </c>
    </row>
    <row r="37" spans="1:9" ht="12.75">
      <c r="A37" s="93">
        <v>6</v>
      </c>
      <c r="B37" s="246" t="s">
        <v>842</v>
      </c>
      <c r="C37" s="216"/>
      <c r="D37" s="247"/>
      <c r="E37" s="248">
        <v>2019</v>
      </c>
      <c r="F37" s="94"/>
      <c r="G37" s="262">
        <v>1202.33</v>
      </c>
      <c r="H37" s="231" t="s">
        <v>274</v>
      </c>
      <c r="I37" s="237" t="s">
        <v>834</v>
      </c>
    </row>
    <row r="38" spans="1:9" ht="12.75">
      <c r="A38" s="93">
        <v>7</v>
      </c>
      <c r="B38" s="249" t="s">
        <v>843</v>
      </c>
      <c r="C38" s="250" t="s">
        <v>844</v>
      </c>
      <c r="D38" s="95"/>
      <c r="E38" s="248">
        <v>2019</v>
      </c>
      <c r="F38" s="241"/>
      <c r="G38" s="263">
        <v>55408.03</v>
      </c>
      <c r="H38" s="231" t="s">
        <v>274</v>
      </c>
      <c r="I38" s="237" t="s">
        <v>834</v>
      </c>
    </row>
    <row r="39" spans="1:9" ht="12.75">
      <c r="A39" s="93">
        <v>8</v>
      </c>
      <c r="B39" s="249" t="s">
        <v>845</v>
      </c>
      <c r="C39" s="250" t="s">
        <v>846</v>
      </c>
      <c r="D39" s="95"/>
      <c r="E39" s="248">
        <v>2019</v>
      </c>
      <c r="F39" s="94"/>
      <c r="G39" s="262">
        <v>108399.58</v>
      </c>
      <c r="H39" s="231" t="s">
        <v>274</v>
      </c>
      <c r="I39" s="237" t="s">
        <v>834</v>
      </c>
    </row>
    <row r="40" spans="1:9" ht="12.75">
      <c r="A40" s="93">
        <v>9</v>
      </c>
      <c r="B40" s="249" t="s">
        <v>847</v>
      </c>
      <c r="C40" s="250" t="s">
        <v>848</v>
      </c>
      <c r="D40" s="251"/>
      <c r="E40" s="248">
        <v>2019</v>
      </c>
      <c r="F40" s="241"/>
      <c r="G40" s="263">
        <v>22634.97</v>
      </c>
      <c r="H40" s="231" t="s">
        <v>274</v>
      </c>
      <c r="I40" s="237" t="s">
        <v>834</v>
      </c>
    </row>
    <row r="41" spans="1:9" ht="12.75">
      <c r="A41" s="93">
        <v>10</v>
      </c>
      <c r="B41" s="252" t="s">
        <v>849</v>
      </c>
      <c r="C41" s="253" t="s">
        <v>850</v>
      </c>
      <c r="D41" s="251"/>
      <c r="E41" s="248">
        <v>2019</v>
      </c>
      <c r="F41" s="94"/>
      <c r="G41" s="262">
        <v>63788.31</v>
      </c>
      <c r="H41" s="231" t="s">
        <v>274</v>
      </c>
      <c r="I41" s="237" t="s">
        <v>834</v>
      </c>
    </row>
    <row r="42" spans="1:9" ht="12.75">
      <c r="A42" s="93">
        <v>11</v>
      </c>
      <c r="B42" s="254" t="s">
        <v>851</v>
      </c>
      <c r="C42" s="224" t="s">
        <v>852</v>
      </c>
      <c r="D42" s="251"/>
      <c r="E42" s="248">
        <v>2019</v>
      </c>
      <c r="F42" s="94"/>
      <c r="G42" s="262">
        <v>56153.03</v>
      </c>
      <c r="H42" s="231" t="s">
        <v>274</v>
      </c>
      <c r="I42" s="237" t="s">
        <v>834</v>
      </c>
    </row>
    <row r="43" spans="1:9" ht="12.75">
      <c r="A43" s="93">
        <v>12</v>
      </c>
      <c r="B43" s="255" t="s">
        <v>853</v>
      </c>
      <c r="C43" s="256" t="s">
        <v>854</v>
      </c>
      <c r="D43" s="27"/>
      <c r="E43" s="248">
        <v>2019</v>
      </c>
      <c r="F43" s="27"/>
      <c r="G43" s="264">
        <v>32372.28</v>
      </c>
      <c r="H43" s="231" t="s">
        <v>274</v>
      </c>
      <c r="I43" s="237" t="s">
        <v>834</v>
      </c>
    </row>
    <row r="44" spans="1:9" ht="12.75">
      <c r="A44" s="93">
        <v>13</v>
      </c>
      <c r="B44" s="255" t="s">
        <v>855</v>
      </c>
      <c r="C44" s="256" t="s">
        <v>856</v>
      </c>
      <c r="D44" s="40"/>
      <c r="E44" s="248">
        <v>2019</v>
      </c>
      <c r="F44" s="40"/>
      <c r="G44" s="265">
        <v>3352.34</v>
      </c>
      <c r="H44" s="231" t="s">
        <v>274</v>
      </c>
      <c r="I44" s="237" t="s">
        <v>834</v>
      </c>
    </row>
    <row r="45" spans="1:9" ht="12.75">
      <c r="A45" s="93">
        <v>14</v>
      </c>
      <c r="B45" s="255" t="s">
        <v>857</v>
      </c>
      <c r="C45" s="257">
        <v>101870418</v>
      </c>
      <c r="D45" s="40"/>
      <c r="E45" s="248">
        <v>2019</v>
      </c>
      <c r="F45" s="40"/>
      <c r="G45" s="265">
        <v>6180</v>
      </c>
      <c r="H45" s="231" t="s">
        <v>274</v>
      </c>
      <c r="I45" s="237" t="s">
        <v>834</v>
      </c>
    </row>
    <row r="46" spans="1:9" ht="12.75">
      <c r="A46" s="93">
        <v>15</v>
      </c>
      <c r="B46" s="255" t="s">
        <v>858</v>
      </c>
      <c r="C46" s="256" t="s">
        <v>859</v>
      </c>
      <c r="D46" s="40"/>
      <c r="E46" s="248" t="s">
        <v>1458</v>
      </c>
      <c r="F46" s="40"/>
      <c r="G46" s="265">
        <v>254606.22</v>
      </c>
      <c r="H46" s="231" t="s">
        <v>274</v>
      </c>
      <c r="I46" s="237" t="s">
        <v>834</v>
      </c>
    </row>
    <row r="47" spans="1:9" ht="12.75">
      <c r="A47" s="93">
        <v>16</v>
      </c>
      <c r="B47" s="255" t="s">
        <v>860</v>
      </c>
      <c r="C47" s="72"/>
      <c r="D47" s="40"/>
      <c r="E47" s="248">
        <v>2019</v>
      </c>
      <c r="F47" s="40"/>
      <c r="G47" s="265">
        <v>24578</v>
      </c>
      <c r="H47" s="231" t="s">
        <v>274</v>
      </c>
      <c r="I47" s="237" t="s">
        <v>834</v>
      </c>
    </row>
    <row r="48" spans="1:9" ht="12.75">
      <c r="A48" s="93">
        <v>17</v>
      </c>
      <c r="B48" s="255" t="s">
        <v>861</v>
      </c>
      <c r="C48" s="72"/>
      <c r="D48" s="40"/>
      <c r="E48" s="248">
        <v>2019</v>
      </c>
      <c r="F48" s="40"/>
      <c r="G48" s="265">
        <v>10435.44</v>
      </c>
      <c r="H48" s="231" t="s">
        <v>274</v>
      </c>
      <c r="I48" s="237" t="s">
        <v>834</v>
      </c>
    </row>
    <row r="49" spans="1:9" ht="12.75">
      <c r="A49" s="93">
        <v>18</v>
      </c>
      <c r="B49" s="255" t="s">
        <v>862</v>
      </c>
      <c r="C49" s="72"/>
      <c r="D49" s="40"/>
      <c r="E49" s="248">
        <v>2019</v>
      </c>
      <c r="F49" s="40"/>
      <c r="G49" s="265">
        <v>8573.99</v>
      </c>
      <c r="H49" s="231" t="s">
        <v>274</v>
      </c>
      <c r="I49" s="237" t="s">
        <v>834</v>
      </c>
    </row>
    <row r="50" spans="1:9" ht="12.75">
      <c r="A50" s="93">
        <v>19</v>
      </c>
      <c r="B50" s="255" t="s">
        <v>863</v>
      </c>
      <c r="C50" s="72"/>
      <c r="D50" s="40"/>
      <c r="E50" s="248">
        <v>2019</v>
      </c>
      <c r="F50" s="40"/>
      <c r="G50" s="265">
        <v>16128</v>
      </c>
      <c r="H50" s="231" t="s">
        <v>274</v>
      </c>
      <c r="I50" s="237" t="s">
        <v>834</v>
      </c>
    </row>
    <row r="51" spans="1:9" ht="12.75">
      <c r="A51" s="93">
        <v>20</v>
      </c>
      <c r="B51" s="27" t="s">
        <v>864</v>
      </c>
      <c r="C51" s="40"/>
      <c r="D51" s="40"/>
      <c r="E51" s="248">
        <v>2019</v>
      </c>
      <c r="F51" s="256" t="s">
        <v>865</v>
      </c>
      <c r="G51" s="265">
        <v>3813</v>
      </c>
      <c r="H51" s="231" t="s">
        <v>274</v>
      </c>
      <c r="I51" s="237" t="s">
        <v>834</v>
      </c>
    </row>
    <row r="52" spans="1:9" ht="12.75">
      <c r="A52" s="93">
        <v>21</v>
      </c>
      <c r="B52" s="258" t="s">
        <v>866</v>
      </c>
      <c r="C52" s="40"/>
      <c r="D52" s="40"/>
      <c r="E52" s="248">
        <v>2019</v>
      </c>
      <c r="F52" s="8" t="s">
        <v>867</v>
      </c>
      <c r="G52" s="265">
        <v>1906.5</v>
      </c>
      <c r="H52" s="231" t="s">
        <v>274</v>
      </c>
      <c r="I52" s="237" t="s">
        <v>834</v>
      </c>
    </row>
    <row r="53" spans="1:9" ht="12.75">
      <c r="A53" s="93">
        <v>22</v>
      </c>
      <c r="B53" s="27" t="s">
        <v>868</v>
      </c>
      <c r="C53" s="40"/>
      <c r="D53" s="40"/>
      <c r="E53" s="248">
        <v>2019</v>
      </c>
      <c r="F53" s="256" t="s">
        <v>867</v>
      </c>
      <c r="G53" s="265">
        <v>4366.5</v>
      </c>
      <c r="H53" s="231" t="s">
        <v>274</v>
      </c>
      <c r="I53" s="237" t="s">
        <v>834</v>
      </c>
    </row>
    <row r="54" spans="1:9" ht="12.75">
      <c r="A54" s="93">
        <v>23</v>
      </c>
      <c r="B54" s="27" t="s">
        <v>869</v>
      </c>
      <c r="C54" s="40"/>
      <c r="D54" s="40"/>
      <c r="E54" s="248">
        <v>2019</v>
      </c>
      <c r="F54" s="256" t="s">
        <v>870</v>
      </c>
      <c r="G54" s="265">
        <v>9225</v>
      </c>
      <c r="H54" s="231" t="s">
        <v>274</v>
      </c>
      <c r="I54" s="237" t="s">
        <v>834</v>
      </c>
    </row>
    <row r="55" spans="1:9" ht="12.75">
      <c r="A55" s="93">
        <v>24</v>
      </c>
      <c r="B55" s="27" t="s">
        <v>1459</v>
      </c>
      <c r="C55" s="40"/>
      <c r="D55" s="40"/>
      <c r="E55" s="248" t="s">
        <v>1458</v>
      </c>
      <c r="F55" s="256" t="s">
        <v>871</v>
      </c>
      <c r="G55" s="265">
        <v>4920</v>
      </c>
      <c r="H55" s="231" t="s">
        <v>274</v>
      </c>
      <c r="I55" s="237" t="s">
        <v>834</v>
      </c>
    </row>
    <row r="56" spans="1:9" ht="12.75">
      <c r="A56" s="93">
        <v>25</v>
      </c>
      <c r="B56" s="27" t="s">
        <v>1460</v>
      </c>
      <c r="C56" s="40"/>
      <c r="D56" s="40"/>
      <c r="E56" s="248" t="s">
        <v>1458</v>
      </c>
      <c r="F56" s="256" t="s">
        <v>872</v>
      </c>
      <c r="G56" s="265">
        <v>2952</v>
      </c>
      <c r="H56" s="231" t="s">
        <v>274</v>
      </c>
      <c r="I56" s="237" t="s">
        <v>834</v>
      </c>
    </row>
    <row r="57" spans="1:9" ht="12.75">
      <c r="A57" s="93">
        <v>26</v>
      </c>
      <c r="B57" s="27" t="s">
        <v>1461</v>
      </c>
      <c r="C57" s="40"/>
      <c r="D57" s="256" t="s">
        <v>873</v>
      </c>
      <c r="E57" s="248" t="s">
        <v>1458</v>
      </c>
      <c r="F57" s="256" t="s">
        <v>874</v>
      </c>
      <c r="G57" s="265">
        <v>6642</v>
      </c>
      <c r="H57" s="231" t="s">
        <v>274</v>
      </c>
      <c r="I57" s="237" t="s">
        <v>834</v>
      </c>
    </row>
    <row r="58" spans="1:9" ht="12.75">
      <c r="A58" s="93">
        <v>27</v>
      </c>
      <c r="B58" s="27" t="s">
        <v>869</v>
      </c>
      <c r="C58" s="40"/>
      <c r="D58" s="40"/>
      <c r="E58" s="248">
        <v>2019</v>
      </c>
      <c r="F58" s="256" t="s">
        <v>875</v>
      </c>
      <c r="G58" s="265">
        <v>2607.6</v>
      </c>
      <c r="H58" s="231" t="s">
        <v>274</v>
      </c>
      <c r="I58" s="237" t="s">
        <v>834</v>
      </c>
    </row>
    <row r="59" spans="1:9" ht="12.75">
      <c r="A59" s="93">
        <v>28</v>
      </c>
      <c r="B59" s="27" t="s">
        <v>876</v>
      </c>
      <c r="C59" s="40"/>
      <c r="D59" s="40"/>
      <c r="E59" s="248">
        <v>2019</v>
      </c>
      <c r="F59" s="256" t="s">
        <v>874</v>
      </c>
      <c r="G59" s="265">
        <v>4182</v>
      </c>
      <c r="H59" s="231" t="s">
        <v>274</v>
      </c>
      <c r="I59" s="237" t="s">
        <v>834</v>
      </c>
    </row>
    <row r="60" spans="1:9" ht="12.75">
      <c r="A60" s="93">
        <v>29</v>
      </c>
      <c r="B60" s="27" t="s">
        <v>877</v>
      </c>
      <c r="C60" s="40"/>
      <c r="D60" s="40"/>
      <c r="E60" s="248">
        <v>2019</v>
      </c>
      <c r="F60" s="256" t="s">
        <v>878</v>
      </c>
      <c r="G60" s="265">
        <v>1968</v>
      </c>
      <c r="H60" s="231" t="s">
        <v>274</v>
      </c>
      <c r="I60" s="237" t="s">
        <v>834</v>
      </c>
    </row>
    <row r="61" spans="1:9" ht="12.75">
      <c r="A61" s="93">
        <v>30</v>
      </c>
      <c r="B61" s="27" t="s">
        <v>879</v>
      </c>
      <c r="C61" s="40"/>
      <c r="D61" s="40"/>
      <c r="E61" s="248">
        <v>2019</v>
      </c>
      <c r="F61" s="256" t="s">
        <v>867</v>
      </c>
      <c r="G61" s="265">
        <v>3198</v>
      </c>
      <c r="H61" s="231" t="s">
        <v>274</v>
      </c>
      <c r="I61" s="237" t="s">
        <v>834</v>
      </c>
    </row>
    <row r="62" spans="1:9" ht="12.75">
      <c r="A62" s="93">
        <v>31</v>
      </c>
      <c r="B62" s="27" t="s">
        <v>880</v>
      </c>
      <c r="C62" s="40"/>
      <c r="D62" s="40"/>
      <c r="E62" s="248">
        <v>2019</v>
      </c>
      <c r="F62" s="256" t="s">
        <v>867</v>
      </c>
      <c r="G62" s="265">
        <v>1722</v>
      </c>
      <c r="H62" s="231" t="s">
        <v>274</v>
      </c>
      <c r="I62" s="237" t="s">
        <v>834</v>
      </c>
    </row>
    <row r="63" spans="1:9" ht="12.75">
      <c r="A63" s="93">
        <v>32</v>
      </c>
      <c r="B63" s="27" t="s">
        <v>881</v>
      </c>
      <c r="C63" s="40"/>
      <c r="D63" s="40"/>
      <c r="E63" s="248">
        <v>2019</v>
      </c>
      <c r="F63" s="256" t="s">
        <v>874</v>
      </c>
      <c r="G63" s="265">
        <v>2460</v>
      </c>
      <c r="H63" s="231" t="s">
        <v>274</v>
      </c>
      <c r="I63" s="237" t="s">
        <v>834</v>
      </c>
    </row>
    <row r="64" spans="1:9" ht="12.75">
      <c r="A64" s="93">
        <v>33</v>
      </c>
      <c r="B64" s="27" t="s">
        <v>882</v>
      </c>
      <c r="C64" s="40"/>
      <c r="D64" s="40"/>
      <c r="E64" s="248">
        <v>2019</v>
      </c>
      <c r="F64" s="256" t="s">
        <v>883</v>
      </c>
      <c r="G64" s="265">
        <v>6888</v>
      </c>
      <c r="H64" s="231" t="s">
        <v>274</v>
      </c>
      <c r="I64" s="237" t="s">
        <v>834</v>
      </c>
    </row>
    <row r="65" spans="1:9" ht="12.75">
      <c r="A65" s="93">
        <v>34</v>
      </c>
      <c r="B65" s="27" t="s">
        <v>884</v>
      </c>
      <c r="C65" s="40"/>
      <c r="D65" s="40"/>
      <c r="E65" s="248">
        <v>2019</v>
      </c>
      <c r="F65" s="256" t="s">
        <v>885</v>
      </c>
      <c r="G65" s="265">
        <v>1476</v>
      </c>
      <c r="H65" s="231" t="s">
        <v>274</v>
      </c>
      <c r="I65" s="237" t="s">
        <v>834</v>
      </c>
    </row>
    <row r="66" spans="1:9" ht="12.75">
      <c r="A66" s="93">
        <v>35</v>
      </c>
      <c r="B66" s="27" t="s">
        <v>886</v>
      </c>
      <c r="C66" s="40"/>
      <c r="D66" s="40"/>
      <c r="E66" s="248">
        <v>2019</v>
      </c>
      <c r="F66" s="256" t="s">
        <v>887</v>
      </c>
      <c r="G66" s="265">
        <v>2398.5</v>
      </c>
      <c r="H66" s="231" t="s">
        <v>274</v>
      </c>
      <c r="I66" s="237" t="s">
        <v>834</v>
      </c>
    </row>
    <row r="67" spans="1:9" ht="12.75">
      <c r="A67" s="93">
        <v>36</v>
      </c>
      <c r="B67" s="27" t="s">
        <v>888</v>
      </c>
      <c r="C67" s="40"/>
      <c r="D67" s="40"/>
      <c r="E67" s="248">
        <v>2019</v>
      </c>
      <c r="F67" s="256" t="s">
        <v>889</v>
      </c>
      <c r="G67" s="265">
        <v>1389.9</v>
      </c>
      <c r="H67" s="231" t="s">
        <v>274</v>
      </c>
      <c r="I67" s="237" t="s">
        <v>834</v>
      </c>
    </row>
    <row r="68" spans="1:9" ht="12.75">
      <c r="A68" s="93">
        <v>37</v>
      </c>
      <c r="B68" s="27" t="s">
        <v>890</v>
      </c>
      <c r="C68" s="40"/>
      <c r="D68" s="40"/>
      <c r="E68" s="248">
        <v>2019</v>
      </c>
      <c r="F68" s="256" t="s">
        <v>885</v>
      </c>
      <c r="G68" s="265">
        <v>2644.5</v>
      </c>
      <c r="H68" s="231" t="s">
        <v>274</v>
      </c>
      <c r="I68" s="237" t="s">
        <v>834</v>
      </c>
    </row>
    <row r="69" spans="1:9" ht="12.75">
      <c r="A69" s="93">
        <v>38</v>
      </c>
      <c r="B69" s="27" t="s">
        <v>1462</v>
      </c>
      <c r="C69" s="40"/>
      <c r="D69" s="40"/>
      <c r="E69" s="248" t="s">
        <v>1458</v>
      </c>
      <c r="F69" s="256" t="s">
        <v>891</v>
      </c>
      <c r="G69" s="265">
        <v>5904</v>
      </c>
      <c r="H69" s="231" t="s">
        <v>274</v>
      </c>
      <c r="I69" s="237" t="s">
        <v>834</v>
      </c>
    </row>
    <row r="70" spans="1:9" ht="12.75">
      <c r="A70" s="93">
        <v>39</v>
      </c>
      <c r="B70" s="27" t="s">
        <v>1463</v>
      </c>
      <c r="C70" s="40"/>
      <c r="D70" s="40"/>
      <c r="E70" s="248" t="s">
        <v>1458</v>
      </c>
      <c r="F70" s="256" t="s">
        <v>885</v>
      </c>
      <c r="G70" s="265">
        <v>2583</v>
      </c>
      <c r="H70" s="231" t="s">
        <v>274</v>
      </c>
      <c r="I70" s="237" t="s">
        <v>834</v>
      </c>
    </row>
    <row r="71" spans="1:9" ht="12.75">
      <c r="A71" s="93">
        <v>40</v>
      </c>
      <c r="B71" s="27" t="s">
        <v>1464</v>
      </c>
      <c r="C71" s="40"/>
      <c r="D71" s="40"/>
      <c r="E71" s="248" t="s">
        <v>1458</v>
      </c>
      <c r="F71" s="256" t="s">
        <v>892</v>
      </c>
      <c r="G71" s="265">
        <v>4575.6</v>
      </c>
      <c r="H71" s="231" t="s">
        <v>274</v>
      </c>
      <c r="I71" s="237" t="s">
        <v>834</v>
      </c>
    </row>
    <row r="72" spans="1:9" ht="12.75">
      <c r="A72" s="93">
        <v>41</v>
      </c>
      <c r="B72" s="27" t="s">
        <v>1465</v>
      </c>
      <c r="C72" s="40"/>
      <c r="D72" s="40"/>
      <c r="E72" s="248" t="s">
        <v>1458</v>
      </c>
      <c r="F72" s="256" t="s">
        <v>885</v>
      </c>
      <c r="G72" s="265">
        <v>7195.5</v>
      </c>
      <c r="H72" s="231" t="s">
        <v>274</v>
      </c>
      <c r="I72" s="237" t="s">
        <v>834</v>
      </c>
    </row>
    <row r="73" spans="1:9" ht="12.75">
      <c r="A73" s="93">
        <v>42</v>
      </c>
      <c r="B73" s="27" t="s">
        <v>893</v>
      </c>
      <c r="C73" s="40"/>
      <c r="D73" s="40"/>
      <c r="E73" s="248">
        <v>2019</v>
      </c>
      <c r="F73" s="256" t="s">
        <v>885</v>
      </c>
      <c r="G73" s="265">
        <v>6396</v>
      </c>
      <c r="H73" s="231" t="s">
        <v>274</v>
      </c>
      <c r="I73" s="237" t="s">
        <v>834</v>
      </c>
    </row>
    <row r="74" spans="1:9" ht="13.5" customHeight="1">
      <c r="A74" s="93">
        <v>43</v>
      </c>
      <c r="B74" s="27" t="s">
        <v>894</v>
      </c>
      <c r="C74" s="40"/>
      <c r="D74" s="40"/>
      <c r="E74" s="248">
        <v>2019</v>
      </c>
      <c r="F74" s="256" t="s">
        <v>867</v>
      </c>
      <c r="G74" s="265">
        <v>4920</v>
      </c>
      <c r="H74" s="231" t="s">
        <v>274</v>
      </c>
      <c r="I74" s="237" t="s">
        <v>834</v>
      </c>
    </row>
    <row r="75" spans="1:9" ht="13.5" customHeight="1">
      <c r="A75" s="93">
        <v>44</v>
      </c>
      <c r="B75" s="27" t="s">
        <v>895</v>
      </c>
      <c r="C75" s="40"/>
      <c r="D75" s="40"/>
      <c r="E75" s="248">
        <v>2019</v>
      </c>
      <c r="F75" s="256" t="s">
        <v>896</v>
      </c>
      <c r="G75" s="265">
        <v>35670</v>
      </c>
      <c r="H75" s="231" t="s">
        <v>274</v>
      </c>
      <c r="I75" s="237" t="s">
        <v>834</v>
      </c>
    </row>
    <row r="76" spans="1:9" ht="13.5" customHeight="1">
      <c r="A76" s="93">
        <v>45</v>
      </c>
      <c r="B76" s="27" t="s">
        <v>897</v>
      </c>
      <c r="C76" s="40"/>
      <c r="D76" s="40"/>
      <c r="E76" s="248">
        <v>2019</v>
      </c>
      <c r="F76" s="256" t="s">
        <v>885</v>
      </c>
      <c r="G76" s="265">
        <v>2952</v>
      </c>
      <c r="H76" s="231" t="s">
        <v>274</v>
      </c>
      <c r="I76" s="237" t="s">
        <v>834</v>
      </c>
    </row>
    <row r="77" spans="1:9" ht="13.5" customHeight="1">
      <c r="A77" s="93">
        <v>46</v>
      </c>
      <c r="B77" s="27" t="s">
        <v>898</v>
      </c>
      <c r="C77" s="40"/>
      <c r="D77" s="40"/>
      <c r="E77" s="248">
        <v>2019</v>
      </c>
      <c r="F77" s="256" t="s">
        <v>870</v>
      </c>
      <c r="G77" s="265">
        <v>9225</v>
      </c>
      <c r="H77" s="231" t="s">
        <v>274</v>
      </c>
      <c r="I77" s="237" t="s">
        <v>834</v>
      </c>
    </row>
    <row r="78" spans="1:9" ht="13.5" customHeight="1">
      <c r="A78" s="93">
        <v>47</v>
      </c>
      <c r="B78" s="27" t="s">
        <v>899</v>
      </c>
      <c r="C78" s="40"/>
      <c r="D78" s="40"/>
      <c r="E78" s="248">
        <v>2019</v>
      </c>
      <c r="F78" s="256" t="s">
        <v>892</v>
      </c>
      <c r="G78" s="265">
        <v>7380</v>
      </c>
      <c r="H78" s="231" t="s">
        <v>274</v>
      </c>
      <c r="I78" s="237" t="s">
        <v>834</v>
      </c>
    </row>
    <row r="79" spans="1:9" ht="12.75">
      <c r="A79" s="93">
        <v>48</v>
      </c>
      <c r="B79" s="27" t="s">
        <v>900</v>
      </c>
      <c r="C79" s="40"/>
      <c r="D79" s="40"/>
      <c r="E79" s="248">
        <v>2019</v>
      </c>
      <c r="F79" s="256" t="s">
        <v>901</v>
      </c>
      <c r="G79" s="265">
        <v>56580</v>
      </c>
      <c r="H79" s="231" t="s">
        <v>274</v>
      </c>
      <c r="I79" s="237" t="s">
        <v>834</v>
      </c>
    </row>
    <row r="80" spans="1:9" ht="12.75">
      <c r="A80" s="381" t="s">
        <v>0</v>
      </c>
      <c r="B80" s="382"/>
      <c r="C80" s="382"/>
      <c r="D80" s="382"/>
      <c r="E80" s="382"/>
      <c r="F80" s="383"/>
      <c r="G80" s="234">
        <f>SUM(G32:G79)</f>
        <v>895837.99</v>
      </c>
      <c r="H80" s="96"/>
      <c r="I80" s="96"/>
    </row>
    <row r="81" spans="1:9" ht="12.75">
      <c r="A81" s="377" t="s">
        <v>1383</v>
      </c>
      <c r="B81" s="378"/>
      <c r="C81" s="378"/>
      <c r="D81" s="379"/>
      <c r="E81" s="97"/>
      <c r="F81" s="98"/>
      <c r="G81" s="98"/>
      <c r="H81" s="98"/>
      <c r="I81" s="98"/>
    </row>
    <row r="82" spans="1:9" ht="25.5">
      <c r="A82" s="100">
        <v>1</v>
      </c>
      <c r="B82" s="161" t="s">
        <v>1320</v>
      </c>
      <c r="C82" s="167">
        <v>5316</v>
      </c>
      <c r="D82" s="162" t="s">
        <v>1321</v>
      </c>
      <c r="E82" s="178">
        <v>2006</v>
      </c>
      <c r="F82" s="168" t="s">
        <v>1322</v>
      </c>
      <c r="G82" s="169">
        <v>3952.8</v>
      </c>
      <c r="H82" s="168" t="s">
        <v>207</v>
      </c>
      <c r="I82" s="170" t="s">
        <v>1323</v>
      </c>
    </row>
    <row r="83" spans="1:9" ht="25.5">
      <c r="A83" s="93">
        <v>2</v>
      </c>
      <c r="B83" s="171" t="s">
        <v>1324</v>
      </c>
      <c r="C83" s="172" t="s">
        <v>1325</v>
      </c>
      <c r="D83" s="163" t="s">
        <v>1326</v>
      </c>
      <c r="E83" s="179">
        <v>2006</v>
      </c>
      <c r="F83" s="180" t="s">
        <v>1327</v>
      </c>
      <c r="G83" s="94">
        <v>7680.39</v>
      </c>
      <c r="H83" s="180" t="s">
        <v>207</v>
      </c>
      <c r="I83" s="170" t="s">
        <v>1323</v>
      </c>
    </row>
    <row r="84" spans="1:9" ht="25.5">
      <c r="A84" s="93">
        <v>3</v>
      </c>
      <c r="B84" s="171" t="s">
        <v>1328</v>
      </c>
      <c r="C84" s="172" t="s">
        <v>162</v>
      </c>
      <c r="D84" s="163" t="s">
        <v>1329</v>
      </c>
      <c r="E84" s="179">
        <v>2006</v>
      </c>
      <c r="F84" s="180" t="s">
        <v>1330</v>
      </c>
      <c r="G84" s="94">
        <v>6319.6</v>
      </c>
      <c r="H84" s="180" t="s">
        <v>207</v>
      </c>
      <c r="I84" s="170" t="s">
        <v>1323</v>
      </c>
    </row>
    <row r="85" spans="1:9" ht="25.5">
      <c r="A85" s="93">
        <v>4</v>
      </c>
      <c r="B85" s="171" t="s">
        <v>1331</v>
      </c>
      <c r="C85" s="172" t="s">
        <v>162</v>
      </c>
      <c r="D85" s="163" t="s">
        <v>1332</v>
      </c>
      <c r="E85" s="179">
        <v>2002</v>
      </c>
      <c r="F85" s="180" t="s">
        <v>1327</v>
      </c>
      <c r="G85" s="94">
        <v>6500</v>
      </c>
      <c r="H85" s="180" t="s">
        <v>207</v>
      </c>
      <c r="I85" s="170" t="s">
        <v>1323</v>
      </c>
    </row>
    <row r="86" spans="1:9" ht="25.5">
      <c r="A86" s="93">
        <v>5</v>
      </c>
      <c r="B86" s="171" t="s">
        <v>1336</v>
      </c>
      <c r="C86" s="172">
        <v>143120570</v>
      </c>
      <c r="D86" s="163" t="s">
        <v>1337</v>
      </c>
      <c r="E86" s="179">
        <v>2014</v>
      </c>
      <c r="F86" s="180" t="s">
        <v>1338</v>
      </c>
      <c r="G86" s="94">
        <v>9000</v>
      </c>
      <c r="H86" s="180" t="s">
        <v>207</v>
      </c>
      <c r="I86" s="170" t="s">
        <v>1323</v>
      </c>
    </row>
    <row r="87" spans="1:9" ht="12.75">
      <c r="A87" s="380" t="s">
        <v>0</v>
      </c>
      <c r="B87" s="380"/>
      <c r="C87" s="380"/>
      <c r="D87" s="380"/>
      <c r="E87" s="380"/>
      <c r="F87" s="380"/>
      <c r="G87" s="182">
        <f>SUM(G82:G86)</f>
        <v>33452.79</v>
      </c>
      <c r="H87" s="94"/>
      <c r="I87" s="94"/>
    </row>
    <row r="88" ht="13.5" thickBot="1"/>
    <row r="89" spans="6:7" ht="13.5" thickBot="1">
      <c r="F89" s="321" t="s">
        <v>1384</v>
      </c>
      <c r="G89" s="322">
        <f>G87+G80+G30</f>
        <v>1066818.84</v>
      </c>
    </row>
  </sheetData>
  <sheetProtection/>
  <mergeCells count="6">
    <mergeCell ref="A81:D81"/>
    <mergeCell ref="A87:F87"/>
    <mergeCell ref="A3:D3"/>
    <mergeCell ref="A30:F30"/>
    <mergeCell ref="A31:D31"/>
    <mergeCell ref="A80:F80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6.421875" style="0" customWidth="1"/>
    <col min="2" max="2" width="26.140625" style="0" customWidth="1"/>
    <col min="3" max="3" width="20.7109375" style="0" customWidth="1"/>
    <col min="4" max="4" width="11.7109375" style="0" customWidth="1"/>
    <col min="5" max="5" width="16.8515625" style="0" customWidth="1"/>
    <col min="6" max="6" width="14.421875" style="0" customWidth="1"/>
    <col min="7" max="7" width="13.140625" style="0" customWidth="1"/>
    <col min="8" max="8" width="26.8515625" style="0" customWidth="1"/>
  </cols>
  <sheetData>
    <row r="1" spans="1:8" ht="12.75">
      <c r="A1" s="6"/>
      <c r="B1" s="21" t="s">
        <v>1404</v>
      </c>
      <c r="C1" s="6"/>
      <c r="D1" s="6"/>
      <c r="E1" s="6"/>
      <c r="F1" s="6"/>
      <c r="G1" s="21"/>
      <c r="H1" s="6"/>
    </row>
    <row r="2" spans="1:8" ht="102">
      <c r="A2" s="108" t="s">
        <v>8</v>
      </c>
      <c r="B2" s="109" t="s">
        <v>28</v>
      </c>
      <c r="C2" s="110" t="s">
        <v>29</v>
      </c>
      <c r="D2" s="110" t="s">
        <v>19</v>
      </c>
      <c r="E2" s="110" t="s">
        <v>30</v>
      </c>
      <c r="F2" s="110" t="s">
        <v>31</v>
      </c>
      <c r="G2" s="110" t="s">
        <v>32</v>
      </c>
      <c r="H2" s="110" t="s">
        <v>33</v>
      </c>
    </row>
    <row r="3" spans="1:8" ht="12.75">
      <c r="A3" s="377" t="s">
        <v>423</v>
      </c>
      <c r="B3" s="378"/>
      <c r="C3" s="378"/>
      <c r="D3" s="97"/>
      <c r="E3" s="98"/>
      <c r="F3" s="98"/>
      <c r="G3" s="98"/>
      <c r="H3" s="98"/>
    </row>
    <row r="4" spans="1:8" ht="25.5">
      <c r="A4" s="100">
        <v>1</v>
      </c>
      <c r="B4" s="161" t="s">
        <v>424</v>
      </c>
      <c r="C4" s="167">
        <v>97800191</v>
      </c>
      <c r="D4" s="178">
        <v>2018</v>
      </c>
      <c r="E4" s="168" t="s">
        <v>425</v>
      </c>
      <c r="F4" s="169">
        <v>54427.5</v>
      </c>
      <c r="G4" s="168" t="s">
        <v>274</v>
      </c>
      <c r="H4" s="170" t="s">
        <v>426</v>
      </c>
    </row>
    <row r="5" spans="1:8" ht="25.5">
      <c r="A5" s="93">
        <v>2</v>
      </c>
      <c r="B5" s="171" t="s">
        <v>424</v>
      </c>
      <c r="C5" s="172">
        <v>97800177</v>
      </c>
      <c r="D5" s="179">
        <v>2018</v>
      </c>
      <c r="E5" s="180" t="s">
        <v>425</v>
      </c>
      <c r="F5" s="94">
        <v>54427.5</v>
      </c>
      <c r="G5" s="180" t="s">
        <v>274</v>
      </c>
      <c r="H5" s="170" t="s">
        <v>426</v>
      </c>
    </row>
    <row r="6" spans="1:8" ht="12.75">
      <c r="A6" s="93">
        <v>3</v>
      </c>
      <c r="B6" s="171" t="s">
        <v>427</v>
      </c>
      <c r="C6" s="172">
        <v>16541</v>
      </c>
      <c r="D6" s="179">
        <v>2016</v>
      </c>
      <c r="E6" s="180" t="s">
        <v>428</v>
      </c>
      <c r="F6" s="94">
        <v>67035</v>
      </c>
      <c r="G6" s="180" t="s">
        <v>274</v>
      </c>
      <c r="H6" s="170" t="s">
        <v>426</v>
      </c>
    </row>
    <row r="7" spans="1:8" ht="12.75">
      <c r="A7" s="93">
        <v>4</v>
      </c>
      <c r="B7" s="171" t="s">
        <v>427</v>
      </c>
      <c r="C7" s="172">
        <v>16557</v>
      </c>
      <c r="D7" s="179">
        <v>2016</v>
      </c>
      <c r="E7" s="180" t="s">
        <v>428</v>
      </c>
      <c r="F7" s="94">
        <v>67035</v>
      </c>
      <c r="G7" s="180" t="s">
        <v>429</v>
      </c>
      <c r="H7" s="170" t="s">
        <v>426</v>
      </c>
    </row>
    <row r="8" spans="1:8" ht="12.75">
      <c r="A8" s="93">
        <v>5</v>
      </c>
      <c r="B8" s="171" t="s">
        <v>427</v>
      </c>
      <c r="C8" s="172" t="s">
        <v>430</v>
      </c>
      <c r="D8" s="179">
        <v>2017</v>
      </c>
      <c r="E8" s="180" t="s">
        <v>431</v>
      </c>
      <c r="F8" s="94">
        <v>55288.5</v>
      </c>
      <c r="G8" s="180" t="s">
        <v>274</v>
      </c>
      <c r="H8" s="170" t="s">
        <v>426</v>
      </c>
    </row>
    <row r="9" spans="1:8" ht="12.75">
      <c r="A9" s="93">
        <v>6</v>
      </c>
      <c r="B9" s="171" t="s">
        <v>427</v>
      </c>
      <c r="C9" s="172" t="s">
        <v>432</v>
      </c>
      <c r="D9" s="179">
        <v>2017</v>
      </c>
      <c r="E9" s="180" t="s">
        <v>431</v>
      </c>
      <c r="F9" s="94">
        <v>55288.5</v>
      </c>
      <c r="G9" s="180" t="s">
        <v>274</v>
      </c>
      <c r="H9" s="170" t="s">
        <v>426</v>
      </c>
    </row>
    <row r="10" spans="1:8" ht="25.5">
      <c r="A10" s="93">
        <v>7</v>
      </c>
      <c r="B10" s="171" t="s">
        <v>433</v>
      </c>
      <c r="C10" s="172">
        <v>4978645</v>
      </c>
      <c r="D10" s="179">
        <v>2004</v>
      </c>
      <c r="E10" s="180" t="s">
        <v>434</v>
      </c>
      <c r="F10" s="181">
        <v>73200</v>
      </c>
      <c r="G10" s="180" t="s">
        <v>274</v>
      </c>
      <c r="H10" s="170" t="s">
        <v>426</v>
      </c>
    </row>
    <row r="11" spans="1:8" ht="12.75">
      <c r="A11" s="381" t="s">
        <v>0</v>
      </c>
      <c r="B11" s="382"/>
      <c r="C11" s="382"/>
      <c r="D11" s="382"/>
      <c r="E11" s="383"/>
      <c r="F11" s="182">
        <f>SUM(F4:F10)</f>
        <v>426702</v>
      </c>
      <c r="G11" s="94"/>
      <c r="H11" s="94"/>
    </row>
    <row r="12" spans="1:8" ht="12.75" customHeight="1">
      <c r="A12" s="377" t="s">
        <v>1406</v>
      </c>
      <c r="B12" s="378"/>
      <c r="C12" s="378"/>
      <c r="D12" s="378"/>
      <c r="E12" s="378"/>
      <c r="F12" s="378"/>
      <c r="G12" s="378"/>
      <c r="H12" s="379"/>
    </row>
    <row r="13" spans="1:8" ht="25.5">
      <c r="A13" s="332">
        <v>1</v>
      </c>
      <c r="B13" s="333" t="s">
        <v>1333</v>
      </c>
      <c r="C13" s="334" t="s">
        <v>1334</v>
      </c>
      <c r="D13" s="179">
        <v>2009</v>
      </c>
      <c r="E13" s="180" t="s">
        <v>1335</v>
      </c>
      <c r="F13" s="94">
        <v>6000</v>
      </c>
      <c r="G13" s="180" t="s">
        <v>207</v>
      </c>
      <c r="H13" s="170" t="s">
        <v>1323</v>
      </c>
    </row>
    <row r="14" spans="1:8" ht="12.75">
      <c r="A14" s="381" t="s">
        <v>0</v>
      </c>
      <c r="B14" s="382"/>
      <c r="C14" s="382"/>
      <c r="D14" s="382"/>
      <c r="E14" s="383"/>
      <c r="F14" s="182">
        <f>SUM(F13)</f>
        <v>6000</v>
      </c>
      <c r="G14" s="94"/>
      <c r="H14" s="94"/>
    </row>
    <row r="15" ht="13.5" thickBot="1"/>
    <row r="16" spans="5:6" ht="13.5" thickBot="1">
      <c r="E16" s="335" t="s">
        <v>1394</v>
      </c>
      <c r="F16" s="336">
        <f>F11+F14</f>
        <v>432702</v>
      </c>
    </row>
  </sheetData>
  <sheetProtection/>
  <mergeCells count="4">
    <mergeCell ref="A3:C3"/>
    <mergeCell ref="A11:E11"/>
    <mergeCell ref="A12:H12"/>
    <mergeCell ref="A14:E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7">
      <selection activeCell="B2" sqref="B2"/>
    </sheetView>
  </sheetViews>
  <sheetFormatPr defaultColWidth="9.140625" defaultRowHeight="12.75"/>
  <cols>
    <col min="1" max="1" width="4.140625" style="73" customWidth="1"/>
    <col min="2" max="2" width="53.28125" style="0" customWidth="1"/>
    <col min="3" max="3" width="37.57421875" style="0" customWidth="1"/>
  </cols>
  <sheetData>
    <row r="1" spans="2:3" ht="15" customHeight="1">
      <c r="B1" s="21" t="s">
        <v>1405</v>
      </c>
      <c r="C1" s="83"/>
    </row>
    <row r="2" ht="12.75">
      <c r="B2" s="21"/>
    </row>
    <row r="3" spans="1:4" ht="69" customHeight="1">
      <c r="A3" s="387" t="s">
        <v>173</v>
      </c>
      <c r="B3" s="387"/>
      <c r="C3" s="387"/>
      <c r="D3" s="85"/>
    </row>
    <row r="4" spans="1:4" ht="9" customHeight="1">
      <c r="A4" s="84"/>
      <c r="B4" s="84"/>
      <c r="C4" s="84"/>
      <c r="D4" s="85"/>
    </row>
    <row r="6" spans="1:3" ht="30.75" customHeight="1">
      <c r="A6" s="111" t="s">
        <v>17</v>
      </c>
      <c r="B6" s="111" t="s">
        <v>24</v>
      </c>
      <c r="C6" s="112" t="s">
        <v>25</v>
      </c>
    </row>
    <row r="7" spans="1:3" ht="17.25" customHeight="1">
      <c r="A7" s="384" t="s">
        <v>939</v>
      </c>
      <c r="B7" s="385"/>
      <c r="C7" s="386"/>
    </row>
    <row r="8" spans="1:3" s="270" customFormat="1" ht="52.5" customHeight="1">
      <c r="A8" s="41">
        <v>1</v>
      </c>
      <c r="B8" s="269" t="s">
        <v>937</v>
      </c>
      <c r="C8" s="269" t="s">
        <v>938</v>
      </c>
    </row>
    <row r="9" spans="1:3" ht="17.25" customHeight="1">
      <c r="A9" s="384" t="s">
        <v>997</v>
      </c>
      <c r="B9" s="385"/>
      <c r="C9" s="386"/>
    </row>
    <row r="10" spans="1:3" ht="102">
      <c r="A10" s="72">
        <v>1</v>
      </c>
      <c r="B10" s="142" t="s">
        <v>993</v>
      </c>
      <c r="C10" s="290" t="s">
        <v>994</v>
      </c>
    </row>
    <row r="11" spans="1:3" ht="38.25">
      <c r="A11" s="72">
        <v>2</v>
      </c>
      <c r="B11" s="142" t="s">
        <v>995</v>
      </c>
      <c r="C11" s="290" t="s">
        <v>996</v>
      </c>
    </row>
    <row r="12" spans="1:3" ht="17.25" customHeight="1">
      <c r="A12" s="384" t="s">
        <v>1277</v>
      </c>
      <c r="B12" s="385"/>
      <c r="C12" s="386"/>
    </row>
    <row r="13" spans="1:3" ht="18" customHeight="1">
      <c r="A13" s="72">
        <v>1</v>
      </c>
      <c r="B13" s="299" t="s">
        <v>1276</v>
      </c>
      <c r="C13" s="72"/>
    </row>
    <row r="14" spans="1:3" ht="17.25" customHeight="1">
      <c r="A14" s="384" t="s">
        <v>1372</v>
      </c>
      <c r="B14" s="385"/>
      <c r="C14" s="386"/>
    </row>
    <row r="15" spans="1:3" ht="18" customHeight="1">
      <c r="A15" s="72">
        <v>1</v>
      </c>
      <c r="B15" s="299" t="s">
        <v>1371</v>
      </c>
      <c r="C15" s="72"/>
    </row>
    <row r="16" spans="1:3" ht="17.25" customHeight="1">
      <c r="A16" s="384" t="s">
        <v>1378</v>
      </c>
      <c r="B16" s="385"/>
      <c r="C16" s="386"/>
    </row>
    <row r="17" spans="1:3" ht="38.25">
      <c r="A17" s="72">
        <v>1</v>
      </c>
      <c r="B17" s="317" t="s">
        <v>1376</v>
      </c>
      <c r="C17" s="117" t="s">
        <v>1377</v>
      </c>
    </row>
  </sheetData>
  <sheetProtection/>
  <mergeCells count="6">
    <mergeCell ref="A14:C14"/>
    <mergeCell ref="A16:C16"/>
    <mergeCell ref="A3:C3"/>
    <mergeCell ref="A7:C7"/>
    <mergeCell ref="A9:C9"/>
    <mergeCell ref="A12:C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Paulina Tomporowska</cp:lastModifiedBy>
  <cp:lastPrinted>2020-01-03T13:27:00Z</cp:lastPrinted>
  <dcterms:created xsi:type="dcterms:W3CDTF">2004-04-21T13:58:08Z</dcterms:created>
  <dcterms:modified xsi:type="dcterms:W3CDTF">2020-02-04T09:56:48Z</dcterms:modified>
  <cp:category/>
  <cp:version/>
  <cp:contentType/>
  <cp:contentStatus/>
</cp:coreProperties>
</file>